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U:\rlbnas1_rlb_txs\COL\Reporting\ATT - AustrianTransparencyTemplate\20240930\"/>
    </mc:Choice>
  </mc:AlternateContent>
  <xr:revisionPtr revIDLastSave="0" documentId="13_ncr:1_{8E2A1542-EDE6-4ED4-A58F-65DBB9C06C41}" xr6:coauthVersionLast="47" xr6:coauthVersionMax="47" xr10:uidLastSave="{00000000-0000-0000-0000-000000000000}"/>
  <bookViews>
    <workbookView xWindow="-120" yWindow="-120" windowWidth="29040" windowHeight="176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2" i="10" l="1"/>
  <c r="C45" i="8" l="1"/>
  <c r="G45" i="8" l="1"/>
  <c r="F217" i="8" l="1"/>
  <c r="F218" i="8"/>
  <c r="F219" i="8"/>
  <c r="C304" i="8" l="1"/>
  <c r="C303" i="8"/>
  <c r="C299" i="8"/>
  <c r="C298" i="8"/>
  <c r="C297" i="8"/>
  <c r="C292" i="8"/>
  <c r="C289" i="8"/>
  <c r="C288" i="8"/>
  <c r="C220" i="8" l="1"/>
  <c r="F220" i="8" s="1"/>
  <c r="C179" i="8"/>
  <c r="F176" i="8" s="1"/>
  <c r="C37" i="10" l="1"/>
  <c r="F27" i="10" s="1"/>
  <c r="F151" i="10"/>
  <c r="C42" i="10"/>
  <c r="D37" i="10"/>
  <c r="G27" i="10" s="1"/>
  <c r="D167" i="8"/>
  <c r="G164" i="8" s="1"/>
  <c r="C167" i="8"/>
  <c r="F164" i="8" s="1"/>
  <c r="D153" i="8"/>
  <c r="C153" i="8"/>
  <c r="D127" i="8"/>
  <c r="C127" i="8"/>
  <c r="F112" i="8" s="1"/>
  <c r="C100" i="8"/>
  <c r="F97" i="8" s="1"/>
  <c r="D77" i="8"/>
  <c r="C77" i="8"/>
  <c r="F75" i="8" s="1"/>
  <c r="F40" i="10" l="1"/>
  <c r="F39" i="10"/>
  <c r="F23" i="10"/>
  <c r="G23" i="10"/>
  <c r="G165" i="8"/>
  <c r="G22" i="10"/>
  <c r="G25" i="10"/>
  <c r="F22" i="10"/>
  <c r="F24" i="10"/>
  <c r="F25" i="10"/>
  <c r="F26" i="10"/>
  <c r="F165" i="8"/>
  <c r="F70" i="8"/>
  <c r="F73" i="8"/>
  <c r="F95" i="8"/>
  <c r="F150" i="10"/>
  <c r="F71" i="8"/>
  <c r="F74" i="8"/>
  <c r="F93" i="8"/>
  <c r="F96" i="8"/>
  <c r="F99" i="8"/>
  <c r="G26" i="10"/>
  <c r="F149" i="10"/>
  <c r="F98" i="8"/>
  <c r="F76" i="8"/>
  <c r="F72" i="8"/>
  <c r="F94" i="8"/>
  <c r="G24" i="10"/>
  <c r="C104" i="10" l="1"/>
  <c r="F148" i="10" l="1"/>
  <c r="F138" i="8"/>
  <c r="C58" i="8"/>
  <c r="F54" i="8" s="1"/>
  <c r="F152" i="10" l="1"/>
  <c r="F77" i="8" l="1"/>
  <c r="F159" i="10" l="1"/>
  <c r="F158" i="10"/>
  <c r="F156" i="10"/>
  <c r="F157" i="10"/>
  <c r="F100" i="8" l="1"/>
  <c r="C208" i="8" l="1"/>
  <c r="G124" i="8" l="1"/>
  <c r="G125" i="8" l="1"/>
  <c r="F124" i="8" l="1"/>
  <c r="F125" i="8"/>
  <c r="G227" i="8"/>
  <c r="F227" i="8"/>
  <c r="G226" i="8"/>
  <c r="F226" i="8"/>
  <c r="G225" i="8"/>
  <c r="F225" i="8"/>
  <c r="G224" i="8"/>
  <c r="F224" i="8"/>
  <c r="G223" i="8"/>
  <c r="F223" i="8"/>
  <c r="G222" i="8"/>
  <c r="F222" i="8"/>
  <c r="G221" i="8"/>
  <c r="F221" i="8"/>
  <c r="G166" i="8" l="1"/>
  <c r="G167" i="8" s="1"/>
  <c r="F164" i="10"/>
  <c r="C82" i="10"/>
  <c r="C78" i="10"/>
  <c r="C49" i="10"/>
  <c r="F41" i="10"/>
  <c r="F42" i="10" s="1"/>
  <c r="F187" i="8"/>
  <c r="F185" i="8"/>
  <c r="F183" i="8"/>
  <c r="F181" i="8"/>
  <c r="F186" i="8"/>
  <c r="F178" i="8"/>
  <c r="F175" i="8"/>
  <c r="F174" i="8"/>
  <c r="G162" i="8"/>
  <c r="F151" i="8"/>
  <c r="G136" i="8"/>
  <c r="F134" i="8"/>
  <c r="D100" i="8"/>
  <c r="G103" i="8" s="1"/>
  <c r="F105" i="8"/>
  <c r="G80" i="8"/>
  <c r="F82" i="8"/>
  <c r="F63" i="8" l="1"/>
  <c r="F55" i="8"/>
  <c r="G35" i="10"/>
  <c r="G152" i="8"/>
  <c r="F36" i="10"/>
  <c r="G28" i="10"/>
  <c r="F29" i="10"/>
  <c r="G138" i="8"/>
  <c r="G144" i="8"/>
  <c r="G145" i="8"/>
  <c r="G146" i="8"/>
  <c r="G139" i="8"/>
  <c r="G147" i="8"/>
  <c r="G155" i="8"/>
  <c r="G140" i="8"/>
  <c r="G148" i="8"/>
  <c r="G159" i="8"/>
  <c r="G141" i="8"/>
  <c r="G149" i="8"/>
  <c r="G142" i="8"/>
  <c r="G150" i="8"/>
  <c r="G143" i="8"/>
  <c r="G151" i="8"/>
  <c r="F56" i="8"/>
  <c r="F33" i="10"/>
  <c r="G73" i="8"/>
  <c r="F117" i="8"/>
  <c r="F110" i="8"/>
  <c r="G29" i="10"/>
  <c r="G32" i="10"/>
  <c r="G33" i="10"/>
  <c r="G36" i="10"/>
  <c r="G96" i="8"/>
  <c r="F113" i="8"/>
  <c r="G113" i="8"/>
  <c r="F31" i="10"/>
  <c r="F35" i="10"/>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28" i="10"/>
  <c r="F30" i="10"/>
  <c r="F32" i="10"/>
  <c r="F34" i="10"/>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77" i="8" l="1"/>
  <c r="G37" i="10"/>
  <c r="F37" i="10"/>
  <c r="G153" i="8"/>
  <c r="F153" i="8"/>
  <c r="F127" i="8"/>
  <c r="F58" i="8"/>
  <c r="G127" i="8"/>
  <c r="G100" i="8"/>
  <c r="F208" i="8"/>
</calcChain>
</file>

<file path=xl/sharedStrings.xml><?xml version="1.0" encoding="utf-8"?>
<sst xmlns="http://schemas.openxmlformats.org/spreadsheetml/2006/main" count="1251" uniqueCount="903">
  <si>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</si>
  <si>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</si>
  <si>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</si>
  <si>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</si>
  <si>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</si>
  <si>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</si>
  <si>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</si>
  <si>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</si>
  <si>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</si>
  <si>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</si>
  <si>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</si>
  <si>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</si>
  <si>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</si>
  <si>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</si>
  <si>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</si>
  <si>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</si>
  <si>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</si>
  <si>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</si>
  <si>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</si>
  <si>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</si>
  <si>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</si>
  <si>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</si>
  <si>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</si>
  <si>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</si>
  <si>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</si>
  <si>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</si>
  <si>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</si>
  <si>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</si>
  <si>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</si>
  <si>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</si>
  <si>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</si>
  <si>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</si>
  <si>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</si>
  <si>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</si>
  <si>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</si>
  <si>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</si>
  <si>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</si>
  <si>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</si>
  <si>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</si>
  <si>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</si>
  <si>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</si>
  <si>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</si>
  <si>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</si>
  <si>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</si>
  <si>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</si>
  <si>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</si>
  <si>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</si>
  <si>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</si>
  <si>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</si>
  <si>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</si>
  <si>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</si>
  <si>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</si>
  <si>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</si>
  <si>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</si>
  <si>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</si>
  <si>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</si>
  <si>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</si>
  <si>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</si>
  <si>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</si>
  <si>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</si>
  <si>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</si>
  <si>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</si>
  <si>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</si>
  <si>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</si>
  <si>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</si>
  <si>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</si>
  <si>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</si>
  <si>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</si>
  <si>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</si>
  <si>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</si>
  <si>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</si>
  <si>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</si>
  <si>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</si>
  <si>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</si>
  <si>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</si>
  <si>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</si>
  <si>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</si>
  <si>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</si>
  <si>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</si>
  <si>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</si>
  <si>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</si>
  <si>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</si>
  <si>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</si>
  <si>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</si>
  <si>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</si>
  <si>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</si>
  <si>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</si>
  <si>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</si>
  <si>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</si>
  <si>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</si>
  <si>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</si>
  <si>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</si>
  <si>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</si>
  <si>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</si>
  <si>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</si>
  <si>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</si>
  <si>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</si>
  <si>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</si>
  <si>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</si>
  <si>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</si>
  <si>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</si>
  <si>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</si>
  <si>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</si>
  <si>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</si>
  <si>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</si>
  <si>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</si>
  <si>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</si>
  <si>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</si>
  <si>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</si>
  <si>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</si>
  <si>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</si>
  <si>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</si>
  <si>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</si>
  <si>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</si>
  <si>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</si>
  <si>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</si>
  <si>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</si>
  <si>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</si>
  <si>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</si>
  <si>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</si>
  <si>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</si>
  <si>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</si>
  <si>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</si>
  <si>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</si>
  <si>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</si>
  <si>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</si>
  <si>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</si>
  <si>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</si>
  <si>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</si>
  <si>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</si>
  <si>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</si>
  <si>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</si>
  <si>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</si>
  <si>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</si>
  <si>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</si>
  <si>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</si>
  <si>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</si>
  <si>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</si>
  <si>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</si>
  <si>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</si>
  <si>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</si>
  <si>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</si>
  <si>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</si>
  <si>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</si>
  <si>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</si>
  <si>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</si>
  <si>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</si>
  <si>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</si>
  <si>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</si>
  <si>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</si>
  <si>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</si>
  <si>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</si>
  <si>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</si>
  <si>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</si>
  <si>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</si>
  <si>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</si>
  <si>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</si>
  <si>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</si>
  <si>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</si>
  <si>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</si>
  <si>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</si>
  <si>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</si>
  <si>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</si>
  <si>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</si>
  <si>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</si>
  <si>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</si>
  <si>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</si>
  <si>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</si>
  <si>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</si>
  <si>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</si>
  <si>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</si>
  <si>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</si>
  <si>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</si>
  <si>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</si>
  <si>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</si>
  <si>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</si>
  <si>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</si>
  <si>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</si>
  <si>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</si>
  <si>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</si>
  <si>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</si>
  <si>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</si>
  <si>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</si>
  <si>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</si>
  <si>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</si>
  <si>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</si>
  <si>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</si>
  <si>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</si>
  <si>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</si>
  <si>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</si>
  <si>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</si>
  <si>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</si>
  <si>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</si>
  <si>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</si>
  <si>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</si>
  <si>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</si>
  <si>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</si>
  <si>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</si>
  <si>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</si>
  <si>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</si>
  <si>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</si>
  <si>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</si>
  <si>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</si>
  <si>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</si>
  <si>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</si>
  <si>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</si>
  <si>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</si>
  <si>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</si>
  <si>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</si>
  <si>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</si>
  <si>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</si>
  <si>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</si>
  <si>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</si>
  <si>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</si>
  <si>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</si>
  <si>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</si>
  <si>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</si>
  <si>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</si>
  <si>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</si>
  <si>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</si>
  <si>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</si>
  <si>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</si>
  <si>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</si>
  <si>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</si>
  <si>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</si>
  <si>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</si>
  <si>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</si>
  <si>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</si>
  <si>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</si>
  <si>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</si>
  <si>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</si>
  <si>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</si>
  <si>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</si>
  <si>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</si>
  <si>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</si>
  <si>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</si>
  <si>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</si>
  <si>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</si>
  <si>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</si>
  <si>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</si>
  <si>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</si>
  <si>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</si>
  <si>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</si>
  <si>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</si>
  <si>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</si>
  <si>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</si>
  <si>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</si>
  <si>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</si>
  <si>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</si>
  <si>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</si>
  <si>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</si>
  <si>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</si>
  <si>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</si>
  <si>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</si>
  <si>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</si>
  <si>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</si>
  <si>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</si>
  <si>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</si>
  <si>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</si>
  <si>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</si>
  <si>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</si>
  <si>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</si>
  <si>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</si>
  <si>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</si>
  <si>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</si>
  <si>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</si>
  <si>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</si>
  <si>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</si>
  <si>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</si>
  <si>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</si>
  <si>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</si>
  <si>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</si>
  <si>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</si>
  <si>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</si>
  <si>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</si>
  <si>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</si>
  <si>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</si>
  <si>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</si>
  <si>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</si>
  <si>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</si>
  <si>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</si>
  <si>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</si>
  <si>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</si>
  <si>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</si>
  <si>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</si>
  <si>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</si>
  <si>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</si>
  <si>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</si>
  <si>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</si>
  <si>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</si>
  <si>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</si>
  <si>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</si>
  <si>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</si>
  <si>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</si>
  <si>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</si>
  <si>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</si>
  <si>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</si>
  <si>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</si>
  <si>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</si>
  <si>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</si>
  <si>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</si>
  <si>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</si>
  <si>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</si>
  <si>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</si>
  <si>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</si>
  <si>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</si>
  <si>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</si>
  <si>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</si>
  <si>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</si>
  <si>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</si>
  <si>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</si>
  <si>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</si>
  <si>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</si>
  <si>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</si>
  <si>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</si>
  <si>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</si>
  <si>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</si>
  <si>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</si>
  <si>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</si>
  <si>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</si>
  <si>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</si>
  <si>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</si>
  <si>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</si>
  <si>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</si>
  <si>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</si>
  <si>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</si>
  <si>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</si>
  <si>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</si>
  <si>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</si>
  <si>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</si>
  <si>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</si>
  <si>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</si>
  <si>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</si>
  <si>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</si>
  <si>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</si>
  <si>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</si>
  <si>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</si>
  <si>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</si>
  <si>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</si>
  <si>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</si>
  <si>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</si>
  <si>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</si>
  <si>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</si>
  <si>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</si>
  <si>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</si>
  <si>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</si>
  <si>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</si>
  <si>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</si>
  <si>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</si>
  <si>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</si>
  <si>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</si>
  <si>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</si>
  <si>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</si>
  <si>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</si>
  <si>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</si>
  <si>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</si>
  <si>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</si>
  <si>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</si>
  <si>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</si>
  <si>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</si>
  <si>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</si>
  <si>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</si>
  <si>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</si>
  <si>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</si>
  <si>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</si>
  <si>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</si>
  <si>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</si>
  <si>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</si>
  <si>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</si>
  <si>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</si>
  <si>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</si>
  <si>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</si>
  <si>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</si>
  <si>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</si>
  <si>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</si>
  <si>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</si>
  <si>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</si>
  <si>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</si>
  <si>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</si>
  <si>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</si>
  <si>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</si>
  <si>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</si>
  <si>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</si>
  <si>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</si>
  <si>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</si>
  <si>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</si>
  <si>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</si>
  <si>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</si>
  <si>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</si>
  <si>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</si>
  <si>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</si>
  <si>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</si>
  <si>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</si>
  <si>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</si>
  <si>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</si>
  <si>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</si>
  <si>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</si>
  <si>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</si>
  <si>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</si>
  <si>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</si>
  <si>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</si>
  <si>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</si>
  <si>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</si>
  <si>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</si>
  <si>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</si>
  <si>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</si>
  <si>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</si>
  <si>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</si>
  <si>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</si>
  <si>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</si>
  <si>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</si>
  <si>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</si>
  <si>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</si>
  <si>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</si>
  <si>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</si>
  <si>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</si>
  <si>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</si>
  <si>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</si>
  <si>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</si>
  <si>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</si>
  <si>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</si>
  <si>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</si>
  <si>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</si>
  <si>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</si>
  <si>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</si>
  <si>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</si>
  <si>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</si>
  <si>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</si>
  <si>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</si>
  <si>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</si>
  <si>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</si>
  <si>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</si>
  <si>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</si>
  <si>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</si>
  <si>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</si>
  <si>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</si>
  <si>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</si>
  <si>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</si>
  <si>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</si>
  <si>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</si>
  <si>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</si>
  <si>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</si>
  <si>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</si>
  <si>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</si>
  <si>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</si>
  <si>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</si>
  <si>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</si>
  <si>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</si>
  <si>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</si>
  <si>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</si>
  <si>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</si>
  <si>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</si>
  <si>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</si>
  <si>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</si>
  <si>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</si>
  <si>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</si>
  <si>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</si>
  <si>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</si>
  <si>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</si>
  <si>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</si>
  <si>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</si>
  <si>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</si>
  <si>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</si>
  <si>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</si>
  <si>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</si>
  <si>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</si>
  <si>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</si>
  <si>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</si>
  <si>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</si>
  <si>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</si>
  <si>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</si>
  <si>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</si>
  <si>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</si>
  <si>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</si>
  <si>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</si>
  <si>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</si>
  <si>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</si>
  <si>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</si>
  <si>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</si>
  <si>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</si>
  <si>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</si>
  <si>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</si>
  <si>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</si>
  <si>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</si>
  <si>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</si>
  <si>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</si>
  <si>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</si>
  <si>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</si>
  <si>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</si>
  <si>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</si>
  <si>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</si>
  <si>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</si>
  <si>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</si>
  <si>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</si>
  <si>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</si>
  <si>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</si>
  <si>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</si>
  <si>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</si>
  <si>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</si>
  <si>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</si>
  <si>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</si>
  <si>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</si>
  <si>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</si>
  <si>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</si>
  <si>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</si>
  <si>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</si>
  <si>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</si>
  <si>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</si>
  <si>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</si>
  <si>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</si>
  <si>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</si>
  <si>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</si>
  <si>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</si>
  <si>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</si>
  <si>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</si>
  <si>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</si>
  <si>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</si>
  <si>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</si>
  <si>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</si>
  <si>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</si>
  <si>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</si>
  <si>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</si>
  <si>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</si>
  <si>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</si>
  <si>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</si>
  <si>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</si>
  <si>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</si>
  <si>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</si>
  <si>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</si>
  <si>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</si>
  <si>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</si>
  <si>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</si>
  <si>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</si>
  <si>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</si>
  <si>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</si>
  <si>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</si>
  <si>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</si>
  <si>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</si>
  <si>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</si>
  <si>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</si>
  <si>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</si>
  <si>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</si>
  <si>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</si>
  <si>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</si>
  <si>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</si>
  <si>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</si>
  <si>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</si>
  <si>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</si>
  <si>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</si>
  <si>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</si>
  <si>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</si>
  <si>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</si>
  <si>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</si>
  <si>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</si>
  <si>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</si>
  <si>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</si>
  <si>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</si>
  <si>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</si>
  <si>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</si>
  <si>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</si>
  <si>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</si>
  <si>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</si>
  <si>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</si>
  <si>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</si>
  <si>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</si>
  <si>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</si>
  <si>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</si>
  <si>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</si>
  <si>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</si>
  <si>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</si>
  <si>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</si>
  <si>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</si>
  <si>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</si>
  <si>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</si>
  <si>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</si>
  <si>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</si>
  <si>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</si>
  <si>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</si>
  <si>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</si>
  <si>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</si>
  <si>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</si>
  <si>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</si>
  <si>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</si>
  <si>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</si>
  <si>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</si>
  <si>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</si>
  <si>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</si>
  <si>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</si>
  <si>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</si>
  <si>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</si>
  <si>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</si>
  <si>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</si>
  <si>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</si>
  <si>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</si>
  <si>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</si>
  <si>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</si>
  <si>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</si>
  <si>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</si>
  <si>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</si>
  <si>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</si>
  <si>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</si>
  <si>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</si>
  <si>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</si>
  <si>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</si>
  <si>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</si>
  <si>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</si>
  <si>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</si>
  <si>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</si>
  <si>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</si>
  <si>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</si>
  <si>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</si>
  <si>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</si>
  <si>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</si>
  <si>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</si>
  <si>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</si>
  <si>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</si>
  <si>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</si>
  <si>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</si>
  <si>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</si>
  <si>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</si>
  <si>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</si>
  <si>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</si>
  <si>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</si>
  <si>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</si>
  <si>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</si>
  <si>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</si>
  <si>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</si>
  <si>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</si>
  <si>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</si>
  <si>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</si>
  <si>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</si>
  <si>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</si>
  <si>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</si>
  <si>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</si>
  <si>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</si>
  <si>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</si>
  <si>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</si>
  <si>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</si>
  <si>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</si>
  <si>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</si>
  <si>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</si>
  <si>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</si>
  <si>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</si>
  <si>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</si>
  <si>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</si>
  <si>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</si>
  <si>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</si>
  <si>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</si>
  <si>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</si>
  <si>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</si>
  <si>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</si>
  <si>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</si>
  <si>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</si>
  <si>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</si>
  <si>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</si>
  <si>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</si>
  <si>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</si>
  <si>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</si>
  <si>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</si>
  <si>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</si>
  <si>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</si>
  <si>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</si>
  <si>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</si>
  <si>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</si>
  <si>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</si>
  <si>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</si>
  <si>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</si>
  <si>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</si>
  <si>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</si>
  <si>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</si>
  <si>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</si>
  <si>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</si>
  <si>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</si>
  <si>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</si>
  <si>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</si>
  <si>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</si>
  <si>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</si>
  <si>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</si>
  <si>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</si>
  <si>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</si>
  <si>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</si>
  <si>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</si>
  <si>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</si>
  <si>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</si>
  <si>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</si>
  <si>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</si>
  <si>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</si>
  <si>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</si>
  <si>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</si>
  <si>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</si>
  <si>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</si>
  <si>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</si>
  <si>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</si>
  <si>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</si>
  <si>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</si>
  <si>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</si>
  <si>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</si>
  <si>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</si>
  <si>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</si>
  <si>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</si>
  <si>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</si>
  <si>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</si>
  <si>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</si>
  <si>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</si>
  <si>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</si>
  <si>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</si>
  <si>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</si>
  <si>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</si>
  <si>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</si>
  <si>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</si>
  <si>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</si>
  <si>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</si>
  <si>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</si>
  <si>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</si>
  <si>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</si>
  <si>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</si>
  <si>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</si>
  <si>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</si>
  <si>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</si>
  <si>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</si>
  <si>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</si>
  <si>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</si>
  <si>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</si>
  <si>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</si>
  <si>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</si>
  <si>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</si>
  <si>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</si>
  <si>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</si>
  <si>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</si>
  <si>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</si>
  <si>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</si>
  <si>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</si>
  <si>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</si>
  <si>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</si>
  <si>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</si>
  <si>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</si>
  <si>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</si>
  <si>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</si>
  <si>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</si>
  <si>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</si>
  <si>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</si>
  <si>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</si>
  <si>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</si>
  <si>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</si>
  <si>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</si>
  <si>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</si>
  <si>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</si>
  <si>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</si>
  <si>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</si>
  <si>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</si>
  <si>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</si>
  <si>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</si>
  <si>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</si>
  <si>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</si>
  <si>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</si>
  <si>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</si>
  <si>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</si>
  <si>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</si>
  <si>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</si>
  <si>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</si>
  <si>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</si>
  <si>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</si>
  <si>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</si>
  <si>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</si>
  <si>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</si>
  <si>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</si>
  <si>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</si>
  <si>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</si>
  <si>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</si>
  <si>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</si>
  <si>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</si>
  <si>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</si>
  <si>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</si>
  <si>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</si>
  <si>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</si>
  <si>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</si>
  <si>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</si>
  <si>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</si>
  <si>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</si>
  <si>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AT0000A0LWB9</t>
  </si>
  <si>
    <t>QOXDBA017148</t>
  </si>
  <si>
    <t>QOXDBA011109</t>
  </si>
  <si>
    <t>QOXDBA012206</t>
  </si>
  <si>
    <t>QOXDBA012909</t>
  </si>
  <si>
    <t>QOXDBA018286</t>
  </si>
  <si>
    <t>QOXDBA018609</t>
  </si>
  <si>
    <t>QOXDBA018617</t>
  </si>
  <si>
    <t>AT0000A1KKF5</t>
  </si>
  <si>
    <t>AT0000A1N9T9</t>
  </si>
  <si>
    <t>AT0000A1NBB7</t>
  </si>
  <si>
    <t>AT0000A1X0Z3</t>
  </si>
  <si>
    <t>AT0000A22P57</t>
  </si>
  <si>
    <t>AT0000A28C72</t>
  </si>
  <si>
    <t>AT0000A23G81</t>
  </si>
  <si>
    <t>QOXDBA044977</t>
  </si>
  <si>
    <t>AT0000A2D7D8</t>
  </si>
  <si>
    <t>AT0000A2CEM9</t>
  </si>
  <si>
    <t>ISIN</t>
  </si>
  <si>
    <t>Share of intragroup pooled bond structures issued in line with article 8 of Directive (EU) 2019/2162 (own issues or issued by affiliates) (% of total cover pool)</t>
  </si>
  <si>
    <t>AT000B022280</t>
  </si>
  <si>
    <t>AT000B022835</t>
  </si>
  <si>
    <t>AT000B022405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</si>
  <si>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</si>
  <si>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</si>
  <si>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</si>
  <si>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</si>
  <si>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</si>
  <si>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</si>
  <si>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</si>
  <si>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</si>
  <si>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</si>
  <si>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</si>
  <si>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</si>
  <si>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</si>
  <si>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</si>
  <si>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</si>
  <si>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</si>
  <si>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</si>
  <si>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</si>
  <si>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</si>
  <si>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</si>
  <si>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</si>
  <si>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</si>
  <si>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</si>
  <si>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</si>
  <si>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</si>
  <si>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</si>
  <si>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</si>
  <si>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</si>
  <si>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</si>
  <si>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</si>
  <si>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</si>
  <si>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</si>
  <si>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</si>
  <si>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</si>
  <si>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</si>
  <si>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</si>
  <si>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</si>
  <si>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</si>
  <si>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</si>
  <si>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</si>
  <si>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</si>
  <si>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</si>
  <si>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</si>
  <si>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</si>
  <si>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</si>
  <si>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</si>
  <si>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</si>
  <si>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</si>
  <si>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</si>
  <si>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</si>
  <si>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</si>
  <si>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</si>
  <si>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</si>
  <si>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</si>
  <si>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</si>
  <si>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</si>
  <si>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</si>
  <si>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</si>
  <si>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</si>
  <si>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</si>
  <si>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</si>
  <si>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</si>
  <si>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</si>
  <si>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</si>
  <si>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</si>
  <si>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</si>
  <si>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</si>
  <si>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</si>
  <si>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</si>
  <si>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</si>
  <si>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</si>
  <si>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</si>
  <si>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</si>
  <si>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</si>
  <si>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</si>
  <si>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</si>
  <si>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</si>
  <si>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</si>
  <si>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</si>
  <si>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</si>
  <si>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</si>
  <si>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</si>
  <si>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</si>
  <si>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</si>
  <si>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</si>
  <si>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</si>
  <si>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</si>
  <si>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</si>
  <si>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</si>
  <si>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</si>
  <si>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</si>
  <si>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</si>
  <si>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</si>
  <si>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</si>
  <si>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</si>
  <si>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Soft Bullet (OHG.3.1)</t>
  </si>
  <si>
    <t>Maturity Extention Triggers
'Soft Bullet = N</t>
  </si>
  <si>
    <t>Respond according to the terms of the bond. Probably according to Austrian Pfandbrief Act (§ 39 Abs 1, § 22) maturity extension may occur in case of insolvency.</t>
  </si>
  <si>
    <t>12 Harmonised Glossary - HG.1.7</t>
  </si>
  <si>
    <t>12 Harmonised Glossary - OHG.3.1</t>
  </si>
  <si>
    <t>Cut-off Date: 30/09/2024</t>
  </si>
  <si>
    <t>Reporting Date: 08/10/2024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</si>
</sst>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902</v>
      </c>
      <c r="G9" s="6"/>
      <c r="H9" s="6"/>
      <c r="I9" s="6"/>
      <c r="J9" s="7"/>
    </row>
    <row r="10" spans="2:29" ht="21" x14ac:dyDescent="0.25">
      <c r="B10" s="5"/>
      <c r="C10" s="6"/>
      <c r="D10" s="6"/>
      <c r="E10" s="6"/>
      <c r="F10" s="12" t="s">
        <v>901</v>
      </c>
      <c r="G10" s="6"/>
      <c r="H10" s="6"/>
      <c r="I10" s="6"/>
      <c r="J10" s="7"/>
    </row>
    <row r="11" spans="2:29" ht="21.75" thickBot="1" x14ac:dyDescent="0.3">
      <c r="B11" s="5"/>
      <c r="C11" s="6"/>
      <c r="D11" s="6"/>
      <c r="E11" s="6"/>
      <c r="F11" s="12"/>
      <c r="G11" s="6"/>
      <c r="H11" s="6"/>
      <c r="I11" s="6"/>
      <c r="J11" s="7"/>
    </row>
    <row r="12" spans="2:29" ht="36" customHeight="1" thickBot="1" x14ac:dyDescent="0.3">
      <c r="B12" s="147" t="s">
        <v>811</v>
      </c>
      <c r="C12" s="148"/>
      <c r="D12" s="148"/>
      <c r="E12" s="148"/>
      <c r="F12" s="148"/>
      <c r="G12" s="148"/>
      <c r="H12" s="148"/>
      <c r="I12" s="148"/>
      <c r="J12" s="149"/>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45" t="s">
        <v>831</v>
      </c>
      <c r="E24" s="146" t="s">
        <v>13</v>
      </c>
      <c r="F24" s="146"/>
      <c r="G24" s="146"/>
      <c r="H24" s="146"/>
      <c r="I24" s="6"/>
      <c r="J24" s="7"/>
    </row>
    <row r="25" spans="2:10" x14ac:dyDescent="0.25">
      <c r="B25" s="5"/>
      <c r="C25" s="6"/>
      <c r="D25" s="85"/>
      <c r="E25" s="86"/>
      <c r="F25" s="86"/>
      <c r="G25" s="86"/>
      <c r="H25" s="85"/>
      <c r="I25" s="6"/>
      <c r="J25" s="7"/>
    </row>
    <row r="26" spans="2:10" x14ac:dyDescent="0.25">
      <c r="B26" s="5"/>
      <c r="C26" s="6"/>
      <c r="D26" s="145" t="s">
        <v>832</v>
      </c>
      <c r="E26" s="146"/>
      <c r="F26" s="146"/>
      <c r="G26" s="146"/>
      <c r="H26" s="146"/>
      <c r="I26" s="6"/>
      <c r="J26" s="7"/>
    </row>
    <row r="27" spans="2:10" x14ac:dyDescent="0.25">
      <c r="B27" s="5"/>
      <c r="C27" s="6"/>
      <c r="D27" s="87"/>
      <c r="E27" s="87"/>
      <c r="F27" s="87"/>
      <c r="G27" s="87"/>
      <c r="H27" s="87"/>
      <c r="I27" s="6"/>
      <c r="J27" s="7"/>
    </row>
    <row r="28" spans="2:10" x14ac:dyDescent="0.25">
      <c r="B28" s="5"/>
      <c r="C28" s="6"/>
      <c r="D28" s="145" t="s">
        <v>833</v>
      </c>
      <c r="E28" s="146" t="s">
        <v>13</v>
      </c>
      <c r="F28" s="146"/>
      <c r="G28" s="146"/>
      <c r="H28" s="146"/>
      <c r="I28" s="6"/>
      <c r="J28" s="7"/>
    </row>
    <row r="29" spans="2:10" x14ac:dyDescent="0.25">
      <c r="B29" s="5"/>
      <c r="C29" s="6"/>
      <c r="D29" s="86"/>
      <c r="E29" s="86"/>
      <c r="F29" s="86"/>
      <c r="G29" s="86"/>
      <c r="H29" s="86"/>
      <c r="I29" s="6"/>
      <c r="J29" s="7"/>
    </row>
    <row r="30" spans="2:10" x14ac:dyDescent="0.25">
      <c r="B30" s="5"/>
      <c r="C30" s="6"/>
      <c r="D30" s="145" t="s">
        <v>834</v>
      </c>
      <c r="E30" s="146" t="s">
        <v>13</v>
      </c>
      <c r="F30" s="146"/>
      <c r="G30" s="146"/>
      <c r="H30" s="146"/>
      <c r="I30" s="6"/>
      <c r="J30" s="7"/>
    </row>
    <row r="31" spans="2:10" x14ac:dyDescent="0.25">
      <c r="B31" s="5"/>
      <c r="C31" s="6"/>
      <c r="D31" s="85"/>
      <c r="E31" s="85"/>
      <c r="F31" s="85"/>
      <c r="G31" s="85"/>
      <c r="H31" s="85"/>
      <c r="I31" s="6"/>
      <c r="J31" s="7"/>
    </row>
    <row r="32" spans="2:10" x14ac:dyDescent="0.25">
      <c r="B32" s="5"/>
      <c r="C32" s="6"/>
      <c r="D32" s="145" t="s">
        <v>830</v>
      </c>
      <c r="E32" s="146" t="s">
        <v>13</v>
      </c>
      <c r="F32" s="146"/>
      <c r="G32" s="146"/>
      <c r="H32" s="146"/>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Normal="100"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835</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45565</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821</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664.31496465999999</v>
      </c>
      <c r="F38" s="34"/>
      <c r="H38" s="19"/>
      <c r="L38" s="19"/>
      <c r="M38" s="19"/>
    </row>
    <row r="39" spans="1:13" x14ac:dyDescent="0.25">
      <c r="A39" s="21" t="s">
        <v>54</v>
      </c>
      <c r="B39" s="29" t="s">
        <v>55</v>
      </c>
      <c r="C39" s="120">
        <v>401.26154212</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836</v>
      </c>
      <c r="C42" s="83">
        <v>527.22180805000005</v>
      </c>
      <c r="F42" s="34"/>
      <c r="H42" s="19"/>
      <c r="L42" s="19"/>
      <c r="M42" s="19"/>
    </row>
    <row r="43" spans="1:13" hidden="1" outlineLevel="1" x14ac:dyDescent="0.25">
      <c r="A43" s="21" t="s">
        <v>61</v>
      </c>
      <c r="B43" s="29" t="s">
        <v>837</v>
      </c>
      <c r="C43" s="21" t="s">
        <v>722</v>
      </c>
      <c r="F43" s="34"/>
      <c r="H43" s="19"/>
      <c r="L43" s="19"/>
      <c r="M43" s="19"/>
    </row>
    <row r="44" spans="1:13" collapsed="1" x14ac:dyDescent="0.25">
      <c r="A44" s="72"/>
      <c r="B44" s="73" t="s">
        <v>62</v>
      </c>
      <c r="C44" s="77" t="s">
        <v>741</v>
      </c>
      <c r="D44" s="103" t="s">
        <v>63</v>
      </c>
      <c r="E44" s="104"/>
      <c r="F44" s="105" t="s">
        <v>64</v>
      </c>
      <c r="G44" s="105" t="s">
        <v>822</v>
      </c>
      <c r="H44" s="19"/>
      <c r="L44" s="19"/>
      <c r="M44" s="19"/>
    </row>
    <row r="45" spans="1:13" x14ac:dyDescent="0.25">
      <c r="A45" s="21" t="s">
        <v>7</v>
      </c>
      <c r="B45" s="29" t="s">
        <v>65</v>
      </c>
      <c r="C45" s="79">
        <f>(C42/C39)*100-100</f>
        <v>31.391063610160472</v>
      </c>
      <c r="D45" s="124">
        <v>65.556599605883008</v>
      </c>
      <c r="F45" s="124" t="s">
        <v>725</v>
      </c>
      <c r="G45" s="124">
        <f>D45-C45</f>
        <v>34.165535995722536</v>
      </c>
      <c r="H45" s="19"/>
      <c r="L45" s="19"/>
      <c r="M45" s="19"/>
    </row>
    <row r="46" spans="1:13" hidden="1" outlineLevel="1" x14ac:dyDescent="0.25">
      <c r="A46" s="21" t="s">
        <v>66</v>
      </c>
      <c r="B46" s="27" t="s">
        <v>67</v>
      </c>
      <c r="G46" s="51"/>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v>0</v>
      </c>
      <c r="E53" s="34"/>
      <c r="F53" s="34">
        <f>IF($C$58=0,"",IF(C53="[for completion]","",C53/$C$58))</f>
        <v>0</v>
      </c>
      <c r="G53" s="34"/>
      <c r="H53" s="19"/>
      <c r="L53" s="19"/>
      <c r="M53" s="19"/>
    </row>
    <row r="54" spans="1:13" x14ac:dyDescent="0.25">
      <c r="A54" s="21" t="s">
        <v>78</v>
      </c>
      <c r="B54" s="29" t="s">
        <v>79</v>
      </c>
      <c r="C54" s="120">
        <v>664.31496465999999</v>
      </c>
      <c r="E54" s="34"/>
      <c r="F54" s="34">
        <f>IF($C$58=0,"",IF(C54="[for completion]","",C54/$C$58))</f>
        <v>1</v>
      </c>
      <c r="G54" s="34"/>
      <c r="H54" s="19"/>
      <c r="L54" s="19"/>
      <c r="M54" s="19"/>
    </row>
    <row r="55" spans="1:13" x14ac:dyDescent="0.25">
      <c r="A55" s="21" t="s">
        <v>80</v>
      </c>
      <c r="B55" s="29" t="s">
        <v>81</v>
      </c>
      <c r="C55" s="120">
        <v>0</v>
      </c>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C57" s="21">
        <v>0</v>
      </c>
      <c r="E57" s="34"/>
      <c r="F57" s="34">
        <f>IF($C$58=0,"",IF(C57="[for completion]","",C57/$C$58))</f>
        <v>0</v>
      </c>
      <c r="G57" s="34"/>
      <c r="H57" s="19"/>
      <c r="L57" s="19"/>
      <c r="M57" s="19"/>
    </row>
    <row r="58" spans="1:13" x14ac:dyDescent="0.25">
      <c r="A58" s="21" t="s">
        <v>86</v>
      </c>
      <c r="B58" s="35" t="s">
        <v>87</v>
      </c>
      <c r="C58" s="120">
        <f>SUM(C53:C57)</f>
        <v>664.31496465999999</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122">
        <v>9.225516787511097</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52.432510059999998</v>
      </c>
      <c r="D70" s="79" t="s">
        <v>722</v>
      </c>
      <c r="E70" s="112"/>
      <c r="F70" s="34">
        <f t="shared" ref="F70:F76" si="1">IF($C$77=0,"",IF(C70="[for completion]","",C70/$C$77))</f>
        <v>7.8927184918730894E-2</v>
      </c>
      <c r="G70" s="34" t="str">
        <f>IF($D$77=0,"",IF(D70="[Mark as ND1 if not relevant]","",D70/$D$77))</f>
        <v/>
      </c>
      <c r="H70" s="19"/>
      <c r="L70" s="19"/>
      <c r="M70" s="19"/>
    </row>
    <row r="71" spans="1:13" x14ac:dyDescent="0.25">
      <c r="A71" s="21" t="s">
        <v>103</v>
      </c>
      <c r="B71" s="17" t="s">
        <v>104</v>
      </c>
      <c r="C71" s="120">
        <v>51.392321629999998</v>
      </c>
      <c r="D71" s="79" t="s">
        <v>722</v>
      </c>
      <c r="E71" s="112"/>
      <c r="F71" s="34">
        <f t="shared" si="1"/>
        <v>7.7361378809677833E-2</v>
      </c>
      <c r="G71" s="34" t="str">
        <f t="shared" ref="G71:G76" si="2">IF($D$77=0,"",IF(D71="[Mark as ND1 if not relevant]","",D71/$D$77))</f>
        <v/>
      </c>
      <c r="H71" s="19"/>
      <c r="L71" s="19"/>
      <c r="M71" s="19"/>
    </row>
    <row r="72" spans="1:13" x14ac:dyDescent="0.25">
      <c r="A72" s="21" t="s">
        <v>105</v>
      </c>
      <c r="B72" s="17" t="s">
        <v>106</v>
      </c>
      <c r="C72" s="120">
        <v>67.49363348</v>
      </c>
      <c r="D72" s="79" t="s">
        <v>722</v>
      </c>
      <c r="E72" s="112"/>
      <c r="F72" s="34">
        <f t="shared" si="1"/>
        <v>0.10159884553337378</v>
      </c>
      <c r="G72" s="34" t="str">
        <f t="shared" si="2"/>
        <v/>
      </c>
      <c r="H72" s="19"/>
      <c r="L72" s="19"/>
      <c r="M72" s="19"/>
    </row>
    <row r="73" spans="1:13" x14ac:dyDescent="0.25">
      <c r="A73" s="21" t="s">
        <v>107</v>
      </c>
      <c r="B73" s="17" t="s">
        <v>108</v>
      </c>
      <c r="C73" s="120">
        <v>43.152614380000003</v>
      </c>
      <c r="D73" s="79" t="s">
        <v>722</v>
      </c>
      <c r="E73" s="112"/>
      <c r="F73" s="34">
        <f t="shared" si="1"/>
        <v>6.4958064586255027E-2</v>
      </c>
      <c r="G73" s="34" t="str">
        <f t="shared" si="2"/>
        <v/>
      </c>
      <c r="H73" s="19"/>
      <c r="L73" s="19"/>
      <c r="M73" s="19"/>
    </row>
    <row r="74" spans="1:13" x14ac:dyDescent="0.25">
      <c r="A74" s="21" t="s">
        <v>109</v>
      </c>
      <c r="B74" s="17" t="s">
        <v>110</v>
      </c>
      <c r="C74" s="120">
        <v>37.03391001</v>
      </c>
      <c r="D74" s="79" t="s">
        <v>722</v>
      </c>
      <c r="E74" s="112"/>
      <c r="F74" s="34">
        <f t="shared" si="1"/>
        <v>5.5747517337584221E-2</v>
      </c>
      <c r="G74" s="34" t="str">
        <f t="shared" si="2"/>
        <v/>
      </c>
      <c r="H74" s="19"/>
      <c r="L74" s="19"/>
      <c r="M74" s="19"/>
    </row>
    <row r="75" spans="1:13" x14ac:dyDescent="0.25">
      <c r="A75" s="21" t="s">
        <v>111</v>
      </c>
      <c r="B75" s="17" t="s">
        <v>112</v>
      </c>
      <c r="C75" s="120">
        <v>143.37912374000001</v>
      </c>
      <c r="D75" s="79" t="s">
        <v>722</v>
      </c>
      <c r="E75" s="112"/>
      <c r="F75" s="34">
        <f t="shared" si="1"/>
        <v>0.21583003750846141</v>
      </c>
      <c r="G75" s="34" t="str">
        <f t="shared" si="2"/>
        <v/>
      </c>
      <c r="H75" s="19"/>
      <c r="L75" s="19"/>
      <c r="M75" s="19"/>
    </row>
    <row r="76" spans="1:13" x14ac:dyDescent="0.25">
      <c r="A76" s="21" t="s">
        <v>113</v>
      </c>
      <c r="B76" s="17" t="s">
        <v>114</v>
      </c>
      <c r="C76" s="120">
        <v>269.43085136000002</v>
      </c>
      <c r="D76" s="79" t="s">
        <v>722</v>
      </c>
      <c r="E76" s="112"/>
      <c r="F76" s="34">
        <f t="shared" si="1"/>
        <v>0.40557697130591691</v>
      </c>
      <c r="G76" s="34" t="str">
        <f t="shared" si="2"/>
        <v/>
      </c>
      <c r="H76" s="19"/>
      <c r="L76" s="19"/>
      <c r="M76" s="19"/>
    </row>
    <row r="77" spans="1:13" x14ac:dyDescent="0.25">
      <c r="A77" s="21" t="s">
        <v>115</v>
      </c>
      <c r="B77" s="40" t="s">
        <v>87</v>
      </c>
      <c r="C77" s="120">
        <f>SUM(C70:C76)</f>
        <v>664.31496465999999</v>
      </c>
      <c r="D77" s="79">
        <f>SUM(D70:D76)</f>
        <v>0</v>
      </c>
      <c r="E77" s="34"/>
      <c r="F77" s="106">
        <f>SUM(F70:F76)</f>
        <v>1</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122">
        <v>18.658938596773808</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10"/>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19.046906029999999</v>
      </c>
      <c r="D93" s="51" t="s">
        <v>722</v>
      </c>
      <c r="E93" s="112"/>
      <c r="F93" s="34">
        <f t="shared" ref="F93:F99" si="5">IF($C$100=0,"",IF(C93="[for completion]","",C93/$C$100))</f>
        <v>4.7467559253363892E-2</v>
      </c>
      <c r="G93" s="34" t="str">
        <f>IF($D$100=0,"",IF(D93="[Mark as ND1 if not relevant]","",D93/$D$100))</f>
        <v/>
      </c>
      <c r="H93" s="19"/>
      <c r="L93" s="19"/>
      <c r="M93" s="19"/>
    </row>
    <row r="94" spans="1:13" x14ac:dyDescent="0.25">
      <c r="A94" s="21" t="s">
        <v>137</v>
      </c>
      <c r="B94" s="17" t="s">
        <v>104</v>
      </c>
      <c r="C94" s="83">
        <v>9.6718787699999993</v>
      </c>
      <c r="D94" s="51" t="s">
        <v>722</v>
      </c>
      <c r="E94" s="112"/>
      <c r="F94" s="34">
        <f t="shared" si="5"/>
        <v>2.4103677410032734E-2</v>
      </c>
      <c r="G94" s="34" t="str">
        <f t="shared" ref="G94:G99" si="6">IF($D$100=0,"",IF(D94="[Mark as ND1 if not relevant]","",D94/$D$100))</f>
        <v/>
      </c>
      <c r="H94" s="19"/>
      <c r="L94" s="19"/>
      <c r="M94" s="19"/>
    </row>
    <row r="95" spans="1:13" x14ac:dyDescent="0.25">
      <c r="A95" s="21" t="s">
        <v>138</v>
      </c>
      <c r="B95" s="17" t="s">
        <v>106</v>
      </c>
      <c r="C95" s="83">
        <v>65.645306379999994</v>
      </c>
      <c r="D95" s="51" t="s">
        <v>722</v>
      </c>
      <c r="E95" s="112"/>
      <c r="F95" s="34">
        <f t="shared" si="5"/>
        <v>0.16359730369803668</v>
      </c>
      <c r="G95" s="34" t="str">
        <f t="shared" si="6"/>
        <v/>
      </c>
      <c r="H95" s="19"/>
      <c r="L95" s="19"/>
      <c r="M95" s="19"/>
    </row>
    <row r="96" spans="1:13" x14ac:dyDescent="0.25">
      <c r="A96" s="21" t="s">
        <v>139</v>
      </c>
      <c r="B96" s="17" t="s">
        <v>108</v>
      </c>
      <c r="C96" s="83">
        <v>10.014404430000001</v>
      </c>
      <c r="D96" s="51" t="s">
        <v>722</v>
      </c>
      <c r="E96" s="112"/>
      <c r="F96" s="34">
        <f t="shared" si="5"/>
        <v>2.4957299359772967E-2</v>
      </c>
      <c r="G96" s="34" t="str">
        <f t="shared" si="6"/>
        <v/>
      </c>
      <c r="H96" s="19"/>
      <c r="L96" s="19"/>
      <c r="M96" s="19"/>
    </row>
    <row r="97" spans="1:14" x14ac:dyDescent="0.25">
      <c r="A97" s="21" t="s">
        <v>140</v>
      </c>
      <c r="B97" s="17" t="s">
        <v>110</v>
      </c>
      <c r="C97" s="83">
        <v>9.9991973299999994</v>
      </c>
      <c r="D97" s="51" t="s">
        <v>722</v>
      </c>
      <c r="E97" s="112"/>
      <c r="F97" s="34">
        <f t="shared" si="5"/>
        <v>2.4919401135295723E-2</v>
      </c>
      <c r="G97" s="34" t="str">
        <f t="shared" si="6"/>
        <v/>
      </c>
      <c r="H97" s="19"/>
      <c r="L97" s="19"/>
      <c r="M97" s="19"/>
    </row>
    <row r="98" spans="1:14" x14ac:dyDescent="0.25">
      <c r="A98" s="21" t="s">
        <v>141</v>
      </c>
      <c r="B98" s="17" t="s">
        <v>112</v>
      </c>
      <c r="C98" s="83">
        <v>26.834014060000001</v>
      </c>
      <c r="D98" s="51" t="s">
        <v>722</v>
      </c>
      <c r="E98" s="112"/>
      <c r="F98" s="34">
        <f t="shared" si="5"/>
        <v>6.6874123828427889E-2</v>
      </c>
      <c r="G98" s="34" t="str">
        <f t="shared" si="6"/>
        <v/>
      </c>
      <c r="H98" s="19"/>
      <c r="L98" s="19"/>
      <c r="M98" s="19"/>
    </row>
    <row r="99" spans="1:14" x14ac:dyDescent="0.25">
      <c r="A99" s="21" t="s">
        <v>142</v>
      </c>
      <c r="B99" s="17" t="s">
        <v>114</v>
      </c>
      <c r="C99" s="83">
        <v>260.04983519000001</v>
      </c>
      <c r="D99" s="51" t="s">
        <v>722</v>
      </c>
      <c r="E99" s="112"/>
      <c r="F99" s="34">
        <f t="shared" si="5"/>
        <v>0.6480806353150701</v>
      </c>
      <c r="G99" s="34" t="str">
        <f t="shared" si="6"/>
        <v/>
      </c>
      <c r="H99" s="19"/>
      <c r="L99" s="19"/>
      <c r="M99" s="19"/>
    </row>
    <row r="100" spans="1:14" x14ac:dyDescent="0.25">
      <c r="A100" s="21" t="s">
        <v>143</v>
      </c>
      <c r="B100" s="40" t="s">
        <v>87</v>
      </c>
      <c r="C100" s="83">
        <f>SUM(C93:C99)</f>
        <v>401.26154219</v>
      </c>
      <c r="D100" s="82">
        <f>SUM(D93:D99)</f>
        <v>0</v>
      </c>
      <c r="E100" s="34"/>
      <c r="F100" s="106">
        <f>SUM(F93:F99)</f>
        <v>1</v>
      </c>
      <c r="G100" s="106">
        <f>SUM(G93:G99)</f>
        <v>0</v>
      </c>
      <c r="H100" s="19"/>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664.31496465999999</v>
      </c>
      <c r="D112" s="83">
        <v>664.31496465999999</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664.31496465999999</v>
      </c>
      <c r="D127" s="83">
        <f>SUM(D112:D126)</f>
        <v>664.31496465999999</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401.26154212</v>
      </c>
      <c r="D138" s="83">
        <v>401.26154212</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401.26154212</v>
      </c>
      <c r="D153" s="83">
        <f>SUM(D138:D152)</f>
        <v>401.26154212</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401.26154212</v>
      </c>
      <c r="D164" s="83">
        <v>401.26154212</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401.26154212</v>
      </c>
      <c r="D167" s="83">
        <f>SUM(D164:D166)</f>
        <v>401.26154212</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888</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838</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819</v>
      </c>
      <c r="C228" s="72"/>
      <c r="D228" s="103"/>
      <c r="E228" s="104"/>
      <c r="F228" s="105"/>
      <c r="G228" s="105"/>
      <c r="H228" s="19"/>
      <c r="L228" s="19"/>
      <c r="M228" s="19"/>
    </row>
    <row r="229" spans="1:14" x14ac:dyDescent="0.25">
      <c r="A229" s="21" t="s">
        <v>316</v>
      </c>
      <c r="B229" s="17" t="s">
        <v>820</v>
      </c>
      <c r="C229" s="47" t="s">
        <v>830</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835</v>
      </c>
      <c r="C285" s="70" t="s">
        <v>1</v>
      </c>
      <c r="D285" s="115" t="s">
        <v>1</v>
      </c>
      <c r="E285" s="115"/>
      <c r="F285" s="101"/>
      <c r="G285" s="102"/>
      <c r="H285" s="19"/>
      <c r="I285" s="23"/>
      <c r="J285" s="23"/>
      <c r="K285" s="23"/>
      <c r="L285" s="23"/>
      <c r="M285" s="24"/>
    </row>
    <row r="286" spans="1:14" ht="18.75" x14ac:dyDescent="0.25">
      <c r="A286" s="136" t="s">
        <v>886</v>
      </c>
      <c r="B286" s="46"/>
      <c r="C286" s="46"/>
      <c r="D286" s="116"/>
      <c r="E286" s="116"/>
      <c r="F286" s="117"/>
      <c r="G286" s="116"/>
      <c r="H286" s="19"/>
      <c r="I286" s="23"/>
      <c r="J286" s="23"/>
      <c r="K286" s="23"/>
      <c r="L286" s="23"/>
      <c r="M286" s="24"/>
    </row>
    <row r="287" spans="1:14" ht="18.75" x14ac:dyDescent="0.25">
      <c r="A287" s="136" t="s">
        <v>887</v>
      </c>
      <c r="B287" s="46"/>
      <c r="C287" s="46"/>
      <c r="D287" s="116"/>
      <c r="E287" s="116"/>
      <c r="F287" s="117"/>
      <c r="G287" s="116"/>
      <c r="H287" s="19"/>
      <c r="I287" s="23"/>
      <c r="J287" s="23"/>
      <c r="K287" s="23"/>
      <c r="L287" s="23"/>
      <c r="M287" s="24"/>
    </row>
    <row r="288" spans="1:14" x14ac:dyDescent="0.25">
      <c r="A288" s="21" t="s">
        <v>376</v>
      </c>
      <c r="B288" s="132" t="s">
        <v>839</v>
      </c>
      <c r="C288" s="47">
        <f>ROW(B38)</f>
        <v>38</v>
      </c>
      <c r="D288" s="43"/>
      <c r="E288" s="43"/>
      <c r="F288" s="84"/>
      <c r="G288" s="84"/>
      <c r="H288" s="19"/>
      <c r="I288" s="27"/>
      <c r="J288" s="47"/>
      <c r="L288" s="43"/>
      <c r="M288" s="43"/>
      <c r="N288" s="43"/>
    </row>
    <row r="289" spans="1:14" x14ac:dyDescent="0.25">
      <c r="A289" s="21" t="s">
        <v>377</v>
      </c>
      <c r="B289" s="132" t="s">
        <v>840</v>
      </c>
      <c r="C289" s="47">
        <f>ROW(B39)</f>
        <v>39</v>
      </c>
      <c r="D289" s="21"/>
      <c r="E289" s="43"/>
      <c r="F289" s="84"/>
      <c r="H289" s="19"/>
      <c r="I289" s="27"/>
      <c r="J289" s="47"/>
      <c r="L289" s="43"/>
      <c r="M289" s="43"/>
    </row>
    <row r="290" spans="1:14" x14ac:dyDescent="0.25">
      <c r="A290" s="21" t="s">
        <v>378</v>
      </c>
      <c r="B290" s="132" t="s">
        <v>841</v>
      </c>
      <c r="C290" s="47" t="s">
        <v>830</v>
      </c>
      <c r="D290" s="21"/>
      <c r="E290" s="43"/>
      <c r="F290" s="84"/>
      <c r="G290" s="119"/>
      <c r="H290" s="19"/>
      <c r="I290" s="27"/>
      <c r="J290" s="47"/>
      <c r="K290" s="47"/>
      <c r="L290" s="48"/>
      <c r="M290" s="43"/>
      <c r="N290" s="48"/>
    </row>
    <row r="291" spans="1:14" x14ac:dyDescent="0.25">
      <c r="A291" s="21" t="s">
        <v>379</v>
      </c>
      <c r="B291" s="132" t="s">
        <v>842</v>
      </c>
      <c r="C291" s="47" t="s">
        <v>774</v>
      </c>
      <c r="D291" s="47" t="s">
        <v>843</v>
      </c>
      <c r="E291" s="48"/>
      <c r="F291" s="84"/>
      <c r="H291" s="19"/>
      <c r="I291" s="27"/>
      <c r="J291" s="47"/>
    </row>
    <row r="292" spans="1:14" x14ac:dyDescent="0.25">
      <c r="A292" s="21" t="s">
        <v>380</v>
      </c>
      <c r="B292" s="132" t="s">
        <v>844</v>
      </c>
      <c r="C292" s="47">
        <f>ROW(B52)</f>
        <v>52</v>
      </c>
      <c r="D292" s="21"/>
      <c r="E292" s="21"/>
      <c r="G292" s="119"/>
      <c r="H292" s="19"/>
      <c r="I292" s="27"/>
      <c r="J292"/>
      <c r="K292" s="47"/>
      <c r="L292" s="48"/>
      <c r="N292" s="48"/>
    </row>
    <row r="293" spans="1:14" ht="30" x14ac:dyDescent="0.25">
      <c r="A293" s="21" t="s">
        <v>381</v>
      </c>
      <c r="B293" s="132" t="s">
        <v>845</v>
      </c>
      <c r="C293" s="133" t="s">
        <v>890</v>
      </c>
      <c r="D293" s="47" t="s">
        <v>891</v>
      </c>
      <c r="E293" s="48"/>
      <c r="F293" s="118" t="s">
        <v>846</v>
      </c>
      <c r="G293" s="119"/>
      <c r="H293" s="19"/>
      <c r="I293" s="27"/>
      <c r="J293"/>
      <c r="K293" s="47"/>
      <c r="L293" s="48"/>
      <c r="N293" s="48"/>
    </row>
    <row r="294" spans="1:14" x14ac:dyDescent="0.25">
      <c r="A294" s="21" t="s">
        <v>382</v>
      </c>
      <c r="B294" s="132" t="s">
        <v>847</v>
      </c>
      <c r="C294" s="134" t="s">
        <v>848</v>
      </c>
      <c r="D294" s="47"/>
      <c r="E294" s="48"/>
      <c r="F294" s="118"/>
      <c r="G294" s="119"/>
      <c r="H294" s="19"/>
      <c r="I294" s="27"/>
      <c r="J294"/>
      <c r="K294" s="47"/>
      <c r="L294" s="48"/>
      <c r="N294" s="48"/>
    </row>
    <row r="295" spans="1:14" x14ac:dyDescent="0.25">
      <c r="A295" s="21" t="s">
        <v>383</v>
      </c>
      <c r="B295" s="132" t="s">
        <v>849</v>
      </c>
      <c r="C295" s="133"/>
      <c r="D295" s="47"/>
      <c r="E295" s="48"/>
      <c r="F295" s="118"/>
      <c r="H295" s="19"/>
      <c r="I295" s="27"/>
      <c r="M295" s="48"/>
    </row>
    <row r="296" spans="1:14" x14ac:dyDescent="0.25">
      <c r="A296" s="21" t="s">
        <v>384</v>
      </c>
      <c r="B296" s="132" t="s">
        <v>850</v>
      </c>
      <c r="C296" s="47" t="s">
        <v>892</v>
      </c>
      <c r="D296" s="47" t="s">
        <v>851</v>
      </c>
      <c r="E296" s="21"/>
      <c r="H296" s="19"/>
      <c r="I296" s="27"/>
      <c r="J296" s="47"/>
      <c r="M296" s="48"/>
    </row>
    <row r="297" spans="1:14" x14ac:dyDescent="0.25">
      <c r="A297" s="21" t="s">
        <v>385</v>
      </c>
      <c r="B297" s="132" t="s">
        <v>852</v>
      </c>
      <c r="C297" s="47">
        <f>ROW(B111)</f>
        <v>111</v>
      </c>
      <c r="D297" s="21"/>
      <c r="E297" s="21"/>
      <c r="F297" s="119"/>
      <c r="H297" s="19"/>
      <c r="I297" s="27"/>
      <c r="J297" s="47"/>
      <c r="L297" s="48"/>
      <c r="M297" s="48"/>
    </row>
    <row r="298" spans="1:14" x14ac:dyDescent="0.25">
      <c r="A298" s="21" t="s">
        <v>386</v>
      </c>
      <c r="B298" s="132" t="s">
        <v>853</v>
      </c>
      <c r="C298" s="47">
        <f>ROW(B163)</f>
        <v>163</v>
      </c>
      <c r="D298" s="21"/>
      <c r="E298" s="48"/>
      <c r="F298" s="119"/>
      <c r="H298" s="19"/>
      <c r="I298" s="27"/>
      <c r="J298" s="47"/>
      <c r="L298" s="48"/>
      <c r="M298" s="48"/>
    </row>
    <row r="299" spans="1:14" x14ac:dyDescent="0.25">
      <c r="A299" s="21" t="s">
        <v>387</v>
      </c>
      <c r="B299" s="132" t="s">
        <v>854</v>
      </c>
      <c r="C299" s="47">
        <f>ROW(B137)</f>
        <v>137</v>
      </c>
      <c r="D299" s="21"/>
      <c r="E299" s="48"/>
      <c r="F299" s="119"/>
      <c r="H299" s="19"/>
      <c r="I299" s="27"/>
      <c r="J299" s="47"/>
      <c r="L299" s="48"/>
      <c r="M299" s="48"/>
    </row>
    <row r="300" spans="1:14" x14ac:dyDescent="0.25">
      <c r="A300" s="21" t="s">
        <v>388</v>
      </c>
      <c r="B300" s="132" t="s">
        <v>855</v>
      </c>
      <c r="C300" s="47" t="s">
        <v>856</v>
      </c>
      <c r="D300" s="21"/>
      <c r="E300" s="48"/>
      <c r="F300" s="119"/>
      <c r="H300" s="19"/>
      <c r="I300" s="27"/>
      <c r="J300" s="47"/>
      <c r="L300" s="48"/>
      <c r="M300" s="48"/>
    </row>
    <row r="301" spans="1:14" ht="30" x14ac:dyDescent="0.25">
      <c r="A301" s="21" t="s">
        <v>857</v>
      </c>
      <c r="B301" s="132" t="s">
        <v>889</v>
      </c>
      <c r="C301" s="47" t="s">
        <v>858</v>
      </c>
      <c r="D301" s="47" t="s">
        <v>859</v>
      </c>
      <c r="E301" s="47"/>
      <c r="F301" s="119" t="s">
        <v>860</v>
      </c>
      <c r="H301" s="19"/>
      <c r="I301" s="27"/>
      <c r="J301" s="47"/>
      <c r="L301" s="48"/>
      <c r="M301" s="48"/>
    </row>
    <row r="302" spans="1:14" x14ac:dyDescent="0.25">
      <c r="A302" s="21" t="s">
        <v>861</v>
      </c>
      <c r="B302" s="132" t="s">
        <v>862</v>
      </c>
      <c r="C302" s="47" t="s">
        <v>863</v>
      </c>
      <c r="D302" s="21"/>
      <c r="E302" s="48"/>
      <c r="H302" s="19"/>
      <c r="I302" s="27"/>
      <c r="J302" s="47"/>
      <c r="L302" s="48"/>
    </row>
    <row r="303" spans="1:14" x14ac:dyDescent="0.25">
      <c r="A303" s="21" t="s">
        <v>864</v>
      </c>
      <c r="B303" s="132" t="s">
        <v>865</v>
      </c>
      <c r="C303" s="47">
        <f>ROW(B65)</f>
        <v>65</v>
      </c>
      <c r="D303" s="21"/>
      <c r="E303" s="48"/>
      <c r="H303" s="19"/>
      <c r="I303" s="27"/>
      <c r="J303" s="47"/>
      <c r="L303" s="48"/>
    </row>
    <row r="304" spans="1:14" x14ac:dyDescent="0.25">
      <c r="A304" s="21" t="s">
        <v>866</v>
      </c>
      <c r="B304" s="132" t="s">
        <v>867</v>
      </c>
      <c r="C304" s="47">
        <f>ROW(B88)</f>
        <v>88</v>
      </c>
      <c r="D304" s="21"/>
      <c r="E304" s="48"/>
      <c r="H304" s="19"/>
      <c r="I304" s="27"/>
      <c r="J304" s="47"/>
      <c r="L304" s="48"/>
    </row>
    <row r="305" spans="1:13" ht="30" x14ac:dyDescent="0.25">
      <c r="A305" s="21" t="s">
        <v>868</v>
      </c>
      <c r="B305" s="132" t="s">
        <v>869</v>
      </c>
      <c r="C305" s="47" t="s">
        <v>899</v>
      </c>
      <c r="D305" s="47" t="s">
        <v>900</v>
      </c>
      <c r="E305" s="48"/>
      <c r="H305" s="19"/>
      <c r="I305" s="27"/>
      <c r="J305" s="47"/>
      <c r="L305" s="48"/>
    </row>
    <row r="306" spans="1:13" x14ac:dyDescent="0.25">
      <c r="A306" s="21" t="s">
        <v>870</v>
      </c>
      <c r="B306" s="132" t="s">
        <v>871</v>
      </c>
      <c r="C306" s="47" t="s">
        <v>872</v>
      </c>
      <c r="D306" s="21"/>
      <c r="E306" s="48"/>
      <c r="H306" s="19"/>
      <c r="I306" s="27"/>
      <c r="J306" s="47"/>
      <c r="K306" s="47"/>
      <c r="L306" s="48"/>
    </row>
    <row r="307" spans="1:13" hidden="1" outlineLevel="1" x14ac:dyDescent="0.25">
      <c r="A307" s="21" t="s">
        <v>873</v>
      </c>
      <c r="B307" s="132" t="s">
        <v>874</v>
      </c>
      <c r="C307" s="25" t="s">
        <v>875</v>
      </c>
      <c r="D307" s="47" t="s">
        <v>877</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798</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 ref="C305" location="'C. ATT Harmonised Glossary'!A12" display="12 Harmonised Glossary - HG.1.7" xr:uid="{1E526FC6-C834-498C-B693-5E29D1C903E1}"/>
    <hyperlink ref="D305" location="'C. ATT Harmonised Glossary'!A35" display="12 Harmonised Glossary - OHG.3.1" xr:uid="{2A1621AA-4915-4D35-911E-5182AA3271D7}"/>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2120</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313.35611540566038</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47.648788160000002</v>
      </c>
      <c r="D22" s="21">
        <v>1167</v>
      </c>
      <c r="E22" s="29"/>
      <c r="F22" s="34">
        <f t="shared" ref="F22:F26" si="0">IF($C$37=0,"",IF(C22="[for completion]","",C22/$C$37))</f>
        <v>7.1726200213458852E-2</v>
      </c>
      <c r="G22" s="34">
        <f t="shared" ref="G22:G27" si="1">IF($D$37=0,"",IF(D22="[for completion]","",D22/$D$37))</f>
        <v>0.55047169811320751</v>
      </c>
      <c r="H22"/>
      <c r="J22" s="69"/>
      <c r="L22" s="29"/>
      <c r="M22" s="34"/>
      <c r="N22" s="34"/>
    </row>
    <row r="23" spans="1:14" x14ac:dyDescent="0.25">
      <c r="A23" s="21" t="s">
        <v>521</v>
      </c>
      <c r="B23" s="21" t="s">
        <v>756</v>
      </c>
      <c r="C23" s="83">
        <v>104.31410803</v>
      </c>
      <c r="D23" s="21">
        <v>580</v>
      </c>
      <c r="E23" s="29"/>
      <c r="F23" s="34">
        <f>IF($C$37=0,"",IF(C23="[for completion]","",C23/$C$37))</f>
        <v>0.15702507632563797</v>
      </c>
      <c r="G23" s="34">
        <f>IF($D$37=0,"",IF(D23="[for completion]","",D23/$D$37))</f>
        <v>0.27358490566037735</v>
      </c>
      <c r="H23"/>
      <c r="J23" s="69"/>
      <c r="L23" s="29"/>
      <c r="M23" s="34"/>
      <c r="N23" s="34"/>
    </row>
    <row r="24" spans="1:14" x14ac:dyDescent="0.25">
      <c r="A24" s="21" t="s">
        <v>522</v>
      </c>
      <c r="B24" s="21" t="s">
        <v>757</v>
      </c>
      <c r="C24" s="83">
        <v>71.505275040000001</v>
      </c>
      <c r="D24" s="21">
        <v>186</v>
      </c>
      <c r="F24" s="34">
        <f t="shared" si="0"/>
        <v>0.10763760993491511</v>
      </c>
      <c r="G24" s="34">
        <f t="shared" si="1"/>
        <v>8.7735849056603768E-2</v>
      </c>
      <c r="H24"/>
      <c r="J24" s="69"/>
      <c r="M24" s="34"/>
      <c r="N24" s="34"/>
    </row>
    <row r="25" spans="1:14" x14ac:dyDescent="0.25">
      <c r="A25" s="21" t="s">
        <v>523</v>
      </c>
      <c r="B25" s="21" t="s">
        <v>758</v>
      </c>
      <c r="C25" s="83">
        <v>85.634697720000005</v>
      </c>
      <c r="D25" s="21">
        <v>125</v>
      </c>
      <c r="E25" s="43"/>
      <c r="F25" s="34">
        <f t="shared" si="0"/>
        <v>0.12890677205176057</v>
      </c>
      <c r="G25" s="34">
        <f t="shared" si="1"/>
        <v>5.8962264150943397E-2</v>
      </c>
      <c r="H25"/>
      <c r="J25" s="69"/>
      <c r="L25" s="43"/>
      <c r="M25" s="34"/>
      <c r="N25" s="34"/>
    </row>
    <row r="26" spans="1:14" x14ac:dyDescent="0.25">
      <c r="A26" s="21" t="s">
        <v>524</v>
      </c>
      <c r="B26" s="21" t="s">
        <v>759</v>
      </c>
      <c r="C26" s="83">
        <v>92.885783520000004</v>
      </c>
      <c r="D26" s="21">
        <v>53</v>
      </c>
      <c r="E26" s="43"/>
      <c r="F26" s="34">
        <f t="shared" si="0"/>
        <v>0.13982190445994161</v>
      </c>
      <c r="G26" s="34">
        <f t="shared" si="1"/>
        <v>2.5000000000000001E-2</v>
      </c>
      <c r="H26"/>
      <c r="J26" s="69"/>
      <c r="L26" s="43"/>
      <c r="M26" s="34"/>
      <c r="N26" s="34"/>
    </row>
    <row r="27" spans="1:14" x14ac:dyDescent="0.25">
      <c r="A27" s="21" t="s">
        <v>525</v>
      </c>
      <c r="B27" s="21" t="s">
        <v>760</v>
      </c>
      <c r="C27" s="83">
        <v>262.32631219000001</v>
      </c>
      <c r="D27" s="21">
        <v>9</v>
      </c>
      <c r="E27" s="43"/>
      <c r="F27" s="34">
        <f>IF($C$37=0,"",IF(C27="[for completion]","",C27/$C$37))</f>
        <v>0.39488243701428588</v>
      </c>
      <c r="G27" s="34">
        <f t="shared" si="1"/>
        <v>4.2452830188679245E-3</v>
      </c>
      <c r="H27"/>
      <c r="J27" s="69"/>
      <c r="L27" s="43"/>
      <c r="M27" s="34"/>
      <c r="N27" s="34"/>
    </row>
    <row r="28" spans="1:14" x14ac:dyDescent="0.25">
      <c r="A28" s="21" t="s">
        <v>526</v>
      </c>
      <c r="B28" s="29"/>
      <c r="E28" s="43"/>
      <c r="F28" s="34">
        <f t="shared" ref="F28:F36" si="2">IF($C$37=0,"",IF(C28="[for completion]","",C28/$C$37))</f>
        <v>0</v>
      </c>
      <c r="G28" s="34">
        <f t="shared" ref="G28:G36" si="3">IF($D$37=0,"",IF(D28="[for completion]","",D28/$D$37))</f>
        <v>0</v>
      </c>
      <c r="H28"/>
      <c r="L28" s="43"/>
      <c r="M28" s="34"/>
      <c r="N28" s="34"/>
    </row>
    <row r="29" spans="1:14" x14ac:dyDescent="0.25">
      <c r="A29" s="21" t="s">
        <v>527</v>
      </c>
      <c r="B29" s="29"/>
      <c r="E29" s="43"/>
      <c r="F29" s="34">
        <f t="shared" si="2"/>
        <v>0</v>
      </c>
      <c r="G29" s="34">
        <f t="shared" si="3"/>
        <v>0</v>
      </c>
      <c r="H29"/>
      <c r="L29" s="43"/>
      <c r="M29" s="34"/>
      <c r="N29" s="34"/>
    </row>
    <row r="30" spans="1:14" x14ac:dyDescent="0.25">
      <c r="A30" s="21" t="s">
        <v>528</v>
      </c>
      <c r="B30" s="29"/>
      <c r="E30" s="43"/>
      <c r="F30" s="34">
        <f t="shared" si="2"/>
        <v>0</v>
      </c>
      <c r="G30" s="34">
        <f t="shared" si="3"/>
        <v>0</v>
      </c>
      <c r="H30"/>
      <c r="I30" s="29"/>
      <c r="L30" s="43"/>
      <c r="M30" s="34"/>
      <c r="N30" s="34"/>
    </row>
    <row r="31" spans="1:14" x14ac:dyDescent="0.25">
      <c r="A31" s="21" t="s">
        <v>529</v>
      </c>
      <c r="B31" s="29"/>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664.31496465999999</v>
      </c>
      <c r="D37" s="21">
        <f>SUM(D22:D36)</f>
        <v>2120</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630.01168598000004</v>
      </c>
      <c r="E39" s="53"/>
      <c r="F39" s="34">
        <f>IF($C$42=0,"",IF(C39="[for completion]","",C39/$C$42))</f>
        <v>0.94836292947644718</v>
      </c>
      <c r="G39" s="34"/>
      <c r="H39"/>
      <c r="I39" s="29"/>
      <c r="L39" s="53"/>
      <c r="M39" s="34"/>
      <c r="N39" s="33"/>
    </row>
    <row r="40" spans="1:14" x14ac:dyDescent="0.25">
      <c r="A40" s="21" t="s">
        <v>539</v>
      </c>
      <c r="B40" s="29" t="s">
        <v>540</v>
      </c>
      <c r="C40" s="83">
        <v>34.303278679999998</v>
      </c>
      <c r="E40" s="53"/>
      <c r="F40" s="34">
        <f>IF($C$42=0,"",IF(C40="[for completion]","",C40/$C$42))</f>
        <v>5.1637070523552937E-2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664.31496465999999</v>
      </c>
      <c r="D42" s="29"/>
      <c r="E42" s="43"/>
      <c r="F42" s="106">
        <f>SUM(F39:F41)</f>
        <v>1.0000000000000002</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100</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3.1787502243619867</v>
      </c>
      <c r="D106" s="125"/>
      <c r="G106" s="51"/>
      <c r="H106"/>
      <c r="I106" s="69"/>
      <c r="N106" s="21"/>
    </row>
    <row r="107" spans="1:14" x14ac:dyDescent="0.25">
      <c r="A107" s="21" t="s">
        <v>605</v>
      </c>
      <c r="B107" s="29" t="s">
        <v>763</v>
      </c>
      <c r="C107" s="123">
        <v>90.756107557841744</v>
      </c>
      <c r="D107" s="126"/>
      <c r="G107" s="51"/>
      <c r="H107"/>
      <c r="I107" s="69"/>
      <c r="N107" s="21"/>
    </row>
    <row r="108" spans="1:14" x14ac:dyDescent="0.25">
      <c r="A108" s="21" t="s">
        <v>606</v>
      </c>
      <c r="B108" s="29" t="s">
        <v>752</v>
      </c>
      <c r="C108" s="79">
        <v>6.0596556636857981</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5.4865541104669058E-3</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16.016738282338245</v>
      </c>
      <c r="D130"/>
      <c r="E130"/>
      <c r="F130" s="114"/>
      <c r="G130" s="114"/>
      <c r="H130"/>
      <c r="K130"/>
      <c r="L130"/>
      <c r="M130"/>
      <c r="N130"/>
    </row>
    <row r="131" spans="1:14" x14ac:dyDescent="0.25">
      <c r="A131" s="21" t="s">
        <v>628</v>
      </c>
      <c r="B131" s="21" t="s">
        <v>496</v>
      </c>
      <c r="C131" s="79">
        <v>83.983261717661748</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33.164768402102794</v>
      </c>
      <c r="D138" s="53"/>
      <c r="E138" s="53"/>
      <c r="F138" s="84"/>
      <c r="G138" s="34"/>
      <c r="H138"/>
      <c r="K138" s="53"/>
      <c r="L138" s="53"/>
      <c r="M138" s="43"/>
      <c r="N138" s="33"/>
    </row>
    <row r="139" spans="1:14" x14ac:dyDescent="0.25">
      <c r="A139" s="21" t="s">
        <v>635</v>
      </c>
      <c r="B139" s="21" t="s">
        <v>499</v>
      </c>
      <c r="C139" s="79">
        <v>66.835231597897206</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253.74107470000001</v>
      </c>
      <c r="D149" s="53"/>
      <c r="E149" s="53"/>
      <c r="F149" s="34">
        <f>IF($C$152=0,"",IF(C149="[for completion]","",C149/$C$152))</f>
        <v>0.38195899264419864</v>
      </c>
      <c r="G149" s="34"/>
      <c r="H149"/>
      <c r="I149" s="29"/>
      <c r="K149" s="53"/>
      <c r="L149" s="53"/>
      <c r="M149" s="34"/>
      <c r="N149" s="33"/>
    </row>
    <row r="150" spans="1:14" x14ac:dyDescent="0.25">
      <c r="A150" s="21" t="s">
        <v>648</v>
      </c>
      <c r="B150" s="29" t="s">
        <v>649</v>
      </c>
      <c r="C150" s="83">
        <v>393.94261138839499</v>
      </c>
      <c r="D150" s="53"/>
      <c r="E150" s="53"/>
      <c r="F150" s="34">
        <f>IF($C$152=0,"",IF(C150="[for completion]","",C150/$C$152))</f>
        <v>0.59300577639405871</v>
      </c>
      <c r="G150" s="34"/>
      <c r="H150"/>
      <c r="I150" s="29"/>
      <c r="K150" s="53"/>
      <c r="L150" s="53"/>
      <c r="M150" s="34"/>
      <c r="N150" s="33"/>
    </row>
    <row r="151" spans="1:14" ht="15" customHeight="1" x14ac:dyDescent="0.25">
      <c r="A151" s="21" t="s">
        <v>650</v>
      </c>
      <c r="B151" s="29" t="s">
        <v>651</v>
      </c>
      <c r="C151" s="83">
        <v>16.631278571605002</v>
      </c>
      <c r="D151" s="53"/>
      <c r="E151" s="53"/>
      <c r="F151" s="34">
        <f>IF($C$152=0,"",IF(C151="[for completion]","",C151/$C$152))</f>
        <v>2.5035230961742642E-2</v>
      </c>
      <c r="G151" s="34"/>
      <c r="H151"/>
      <c r="I151" s="29"/>
      <c r="K151" s="53"/>
      <c r="L151" s="53"/>
      <c r="M151" s="34"/>
      <c r="N151" s="33"/>
    </row>
    <row r="152" spans="1:14" ht="15" customHeight="1" x14ac:dyDescent="0.25">
      <c r="A152" s="21" t="s">
        <v>652</v>
      </c>
      <c r="B152" s="35" t="s">
        <v>87</v>
      </c>
      <c r="C152" s="83">
        <f>SUM(C148:C151)</f>
        <v>664.31496465999999</v>
      </c>
      <c r="D152" s="53"/>
      <c r="E152" s="53"/>
      <c r="F152" s="84">
        <f>SUM(F148:F151)</f>
        <v>1</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58.671953670000001</v>
      </c>
      <c r="D156" s="53"/>
      <c r="E156" s="53"/>
      <c r="F156" s="34">
        <f>IF($C$152=0,"",IF(C156="[for completion]","",C156/$C$152))</f>
        <v>8.8319482160135632E-2</v>
      </c>
      <c r="G156" s="34"/>
      <c r="H156"/>
      <c r="I156" s="29"/>
      <c r="K156" s="53"/>
      <c r="L156" s="53"/>
      <c r="M156" s="34"/>
      <c r="N156" s="33"/>
    </row>
    <row r="157" spans="1:14" ht="15" hidden="1" customHeight="1" outlineLevel="1" x14ac:dyDescent="0.25">
      <c r="A157" s="21" t="s">
        <v>661</v>
      </c>
      <c r="B157" s="37" t="s">
        <v>662</v>
      </c>
      <c r="C157" s="83">
        <v>195.06912102999999</v>
      </c>
      <c r="D157" s="53"/>
      <c r="E157" s="53"/>
      <c r="F157" s="34">
        <f>IF($C$152=0,"",IF(C157="[for completion]","",C157/$C$152))</f>
        <v>0.29363951048406295</v>
      </c>
      <c r="G157" s="34"/>
      <c r="H157"/>
      <c r="I157" s="29"/>
      <c r="K157" s="53"/>
      <c r="L157" s="53"/>
      <c r="M157" s="34"/>
      <c r="N157" s="33"/>
    </row>
    <row r="158" spans="1:14" ht="15" hidden="1" customHeight="1" outlineLevel="1" x14ac:dyDescent="0.25">
      <c r="A158" s="21" t="s">
        <v>663</v>
      </c>
      <c r="B158" s="37" t="s">
        <v>664</v>
      </c>
      <c r="C158" s="83">
        <v>299.91275297999999</v>
      </c>
      <c r="D158" s="53"/>
      <c r="E158" s="53"/>
      <c r="F158" s="34">
        <f>IF($C$152=0,"",IF(C158="[for completion]","",C158/$C$152))</f>
        <v>0.45146168449403662</v>
      </c>
      <c r="G158" s="34"/>
      <c r="H158"/>
      <c r="I158" s="29"/>
      <c r="K158" s="53"/>
      <c r="L158" s="53"/>
      <c r="M158" s="34"/>
      <c r="N158" s="33"/>
    </row>
    <row r="159" spans="1:14" ht="15" hidden="1" customHeight="1" outlineLevel="1" x14ac:dyDescent="0.25">
      <c r="A159" s="21" t="s">
        <v>665</v>
      </c>
      <c r="B159" s="37" t="s">
        <v>666</v>
      </c>
      <c r="C159" s="83">
        <v>94.029858408395</v>
      </c>
      <c r="D159" s="53"/>
      <c r="E159" s="53"/>
      <c r="F159" s="34">
        <f>IF($C$152=0,"",IF(C159="[for completion]","",C159/$C$152))</f>
        <v>0.14154409190002215</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823</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824</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48.744120464854198</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878</v>
      </c>
      <c r="C6" s="21" t="s">
        <v>879</v>
      </c>
    </row>
    <row r="7" spans="1:3" ht="30" x14ac:dyDescent="0.25">
      <c r="A7" s="1" t="s">
        <v>691</v>
      </c>
      <c r="B7" s="26" t="s">
        <v>690</v>
      </c>
      <c r="C7" s="21" t="s">
        <v>880</v>
      </c>
    </row>
    <row r="8" spans="1:3" ht="45" x14ac:dyDescent="0.25">
      <c r="A8" s="1" t="s">
        <v>692</v>
      </c>
      <c r="B8" s="26" t="s">
        <v>881</v>
      </c>
      <c r="C8" s="21" t="s">
        <v>882</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825</v>
      </c>
      <c r="C12" s="135" t="s">
        <v>826</v>
      </c>
    </row>
    <row r="13" spans="1:3" x14ac:dyDescent="0.25">
      <c r="A13" s="1" t="s">
        <v>700</v>
      </c>
      <c r="B13" s="26" t="s">
        <v>699</v>
      </c>
      <c r="C13" s="21" t="s">
        <v>24</v>
      </c>
    </row>
    <row r="14" spans="1:3" x14ac:dyDescent="0.25">
      <c r="A14" s="1" t="s">
        <v>702</v>
      </c>
      <c r="B14" s="26" t="s">
        <v>701</v>
      </c>
      <c r="C14" s="135" t="s">
        <v>827</v>
      </c>
    </row>
    <row r="15" spans="1:3" ht="30" x14ac:dyDescent="0.25">
      <c r="A15" s="1" t="s">
        <v>704</v>
      </c>
      <c r="B15" s="26" t="s">
        <v>703</v>
      </c>
      <c r="C15" s="21" t="s">
        <v>24</v>
      </c>
    </row>
    <row r="16" spans="1:3" x14ac:dyDescent="0.25">
      <c r="A16" s="1" t="s">
        <v>706</v>
      </c>
      <c r="B16" s="26" t="s">
        <v>705</v>
      </c>
      <c r="C16" s="21" t="s">
        <v>828</v>
      </c>
    </row>
    <row r="17" spans="1:3" ht="30" customHeight="1" x14ac:dyDescent="0.25">
      <c r="A17" s="1" t="s">
        <v>708</v>
      </c>
      <c r="B17" s="26" t="s">
        <v>707</v>
      </c>
      <c r="C17" s="21" t="s">
        <v>24</v>
      </c>
    </row>
    <row r="18" spans="1:3" ht="30" customHeight="1" x14ac:dyDescent="0.25">
      <c r="A18" s="1" t="s">
        <v>710</v>
      </c>
      <c r="B18" s="26" t="s">
        <v>709</v>
      </c>
      <c r="C18" s="47" t="s">
        <v>885</v>
      </c>
    </row>
    <row r="19" spans="1:3" ht="30" customHeight="1" x14ac:dyDescent="0.25">
      <c r="A19" s="1" t="s">
        <v>883</v>
      </c>
      <c r="B19" s="26" t="s">
        <v>711</v>
      </c>
      <c r="C19" s="21" t="s">
        <v>24</v>
      </c>
    </row>
    <row r="20" spans="1:3" ht="30" customHeight="1" x14ac:dyDescent="0.25">
      <c r="A20" s="1" t="s">
        <v>884</v>
      </c>
      <c r="B20" s="26" t="s">
        <v>829</v>
      </c>
      <c r="C20" s="135" t="s">
        <v>827</v>
      </c>
    </row>
    <row r="21" spans="1:3" hidden="1" outlineLevel="1" x14ac:dyDescent="0.25">
      <c r="A21" s="1" t="s">
        <v>712</v>
      </c>
      <c r="B21" s="27" t="s">
        <v>713</v>
      </c>
      <c r="C21" s="21"/>
    </row>
    <row r="22" spans="1:3" hidden="1" outlineLevel="1" x14ac:dyDescent="0.25">
      <c r="A22" s="1" t="s">
        <v>714</v>
      </c>
      <c r="B22" s="50"/>
      <c r="C22" s="21"/>
    </row>
    <row r="23" spans="1:3" hidden="1" outlineLevel="1" x14ac:dyDescent="0.25">
      <c r="A23" s="1" t="s">
        <v>715</v>
      </c>
      <c r="B23" s="50"/>
      <c r="C23" s="21"/>
    </row>
    <row r="24" spans="1:3" hidden="1" outlineLevel="1" x14ac:dyDescent="0.25">
      <c r="A24" s="1" t="s">
        <v>716</v>
      </c>
      <c r="B24" s="50"/>
      <c r="C24" s="21"/>
    </row>
    <row r="25" spans="1:3" hidden="1" outlineLevel="1" x14ac:dyDescent="0.25">
      <c r="A25" s="1" t="s">
        <v>717</v>
      </c>
      <c r="B25" s="50"/>
      <c r="C25" s="21"/>
    </row>
    <row r="26" spans="1:3" ht="18.75" collapsed="1" x14ac:dyDescent="0.25">
      <c r="A26" s="70"/>
      <c r="B26" s="70" t="s">
        <v>718</v>
      </c>
      <c r="C26" s="76" t="s">
        <v>719</v>
      </c>
    </row>
    <row r="27" spans="1:3" x14ac:dyDescent="0.25">
      <c r="A27" s="1" t="s">
        <v>720</v>
      </c>
      <c r="B27" s="30" t="s">
        <v>721</v>
      </c>
      <c r="C27" s="21" t="s">
        <v>722</v>
      </c>
    </row>
    <row r="28" spans="1:3" x14ac:dyDescent="0.25">
      <c r="A28" s="1" t="s">
        <v>723</v>
      </c>
      <c r="B28" s="30" t="s">
        <v>724</v>
      </c>
      <c r="C28" s="21" t="s">
        <v>725</v>
      </c>
    </row>
    <row r="29" spans="1:3" x14ac:dyDescent="0.25">
      <c r="A29" s="1" t="s">
        <v>726</v>
      </c>
      <c r="B29" s="30" t="s">
        <v>727</v>
      </c>
      <c r="C29" s="21" t="s">
        <v>728</v>
      </c>
    </row>
    <row r="30" spans="1:3" hidden="1" outlineLevel="1" x14ac:dyDescent="0.25">
      <c r="A30" s="1" t="s">
        <v>720</v>
      </c>
      <c r="B30" s="29"/>
      <c r="C30" s="21"/>
    </row>
    <row r="31" spans="1:3" hidden="1" outlineLevel="1" x14ac:dyDescent="0.25">
      <c r="A31" s="1" t="s">
        <v>729</v>
      </c>
      <c r="B31" s="29"/>
      <c r="C31" s="21"/>
    </row>
    <row r="32" spans="1:3" hidden="1" outlineLevel="1" x14ac:dyDescent="0.25">
      <c r="A32" s="1" t="s">
        <v>730</v>
      </c>
      <c r="B32" s="30"/>
      <c r="C32" s="21"/>
    </row>
    <row r="33" spans="1:3" ht="18.75" collapsed="1" x14ac:dyDescent="0.25">
      <c r="A33" s="70"/>
      <c r="B33" s="70" t="s">
        <v>731</v>
      </c>
      <c r="C33" s="76" t="s">
        <v>688</v>
      </c>
    </row>
    <row r="34" spans="1:3" x14ac:dyDescent="0.25">
      <c r="A34" s="1" t="s">
        <v>732</v>
      </c>
      <c r="B34" s="26" t="s">
        <v>733</v>
      </c>
      <c r="C34" s="21" t="s">
        <v>24</v>
      </c>
    </row>
    <row r="35" spans="1:3" ht="45" x14ac:dyDescent="0.25">
      <c r="A35" s="1" t="s">
        <v>734</v>
      </c>
      <c r="B35" s="30" t="s">
        <v>897</v>
      </c>
      <c r="C35" s="21" t="s">
        <v>898</v>
      </c>
    </row>
    <row r="36" spans="1:3" x14ac:dyDescent="0.25">
      <c r="A36" s="1" t="s">
        <v>735</v>
      </c>
      <c r="B36" s="29"/>
    </row>
    <row r="37" spans="1:3" x14ac:dyDescent="0.25">
      <c r="A37" s="1" t="s">
        <v>736</v>
      </c>
      <c r="B37" s="29"/>
    </row>
    <row r="38" spans="1:3" x14ac:dyDescent="0.25">
      <c r="A38" s="1" t="s">
        <v>737</v>
      </c>
      <c r="B38" s="29"/>
    </row>
    <row r="39" spans="1:3" x14ac:dyDescent="0.25">
      <c r="A39" s="1" t="s">
        <v>738</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6"/>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893</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M36"/>
  <sheetViews>
    <sheetView zoomScaleNormal="100" workbookViewId="0">
      <selection activeCell="E4" sqref="E4:E33"/>
    </sheetView>
  </sheetViews>
  <sheetFormatPr baseColWidth="10" defaultRowHeight="15" x14ac:dyDescent="0.25"/>
  <cols>
    <col min="1" max="1" width="26.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9.7109375" style="86" bestFit="1" customWidth="1"/>
    <col min="7" max="7" width="14.28515625" style="140" bestFit="1" customWidth="1"/>
    <col min="8" max="8" width="10.28515625" style="140" bestFit="1" customWidth="1"/>
    <col min="9" max="9" width="60.85546875" style="86" bestFit="1" customWidth="1"/>
    <col min="10" max="10" width="14.42578125" bestFit="1" customWidth="1"/>
    <col min="12" max="12" width="12.7109375" bestFit="1" customWidth="1"/>
  </cols>
  <sheetData>
    <row r="1" spans="1:13" s="69" customFormat="1" ht="31.5" x14ac:dyDescent="0.25">
      <c r="A1" s="18" t="s">
        <v>830</v>
      </c>
      <c r="B1" s="18"/>
      <c r="C1" s="19"/>
      <c r="D1" s="19"/>
      <c r="E1" s="19"/>
      <c r="F1" s="19"/>
      <c r="G1" s="39"/>
      <c r="H1" s="39"/>
      <c r="I1" s="19"/>
    </row>
    <row r="3" spans="1:13" ht="30" x14ac:dyDescent="0.25">
      <c r="A3" s="73" t="s">
        <v>797</v>
      </c>
      <c r="B3" s="72" t="s">
        <v>876</v>
      </c>
      <c r="C3" s="128" t="s">
        <v>813</v>
      </c>
      <c r="D3" s="127" t="s">
        <v>814</v>
      </c>
      <c r="E3" s="73" t="s">
        <v>815</v>
      </c>
      <c r="F3" s="143" t="s">
        <v>894</v>
      </c>
      <c r="G3" s="139" t="s">
        <v>816</v>
      </c>
      <c r="H3" s="144" t="s">
        <v>896</v>
      </c>
      <c r="I3" s="129" t="s">
        <v>817</v>
      </c>
    </row>
    <row r="4" spans="1:13" x14ac:dyDescent="0.25">
      <c r="A4" s="86" t="s">
        <v>779</v>
      </c>
      <c r="B4" s="86" t="s">
        <v>818</v>
      </c>
      <c r="C4" s="130">
        <v>40904</v>
      </c>
      <c r="D4" s="130">
        <v>47844</v>
      </c>
      <c r="E4" s="131">
        <v>5000000</v>
      </c>
      <c r="F4" s="131" t="s">
        <v>160</v>
      </c>
      <c r="G4" s="140" t="s">
        <v>227</v>
      </c>
      <c r="H4" s="140" t="s">
        <v>895</v>
      </c>
      <c r="K4" s="142"/>
      <c r="L4" s="131"/>
      <c r="M4" s="140"/>
    </row>
    <row r="5" spans="1:13" x14ac:dyDescent="0.25">
      <c r="A5" s="86" t="s">
        <v>780</v>
      </c>
      <c r="B5" s="86" t="s">
        <v>818</v>
      </c>
      <c r="C5" s="130">
        <v>40977</v>
      </c>
      <c r="D5" s="130">
        <v>46090</v>
      </c>
      <c r="E5" s="131">
        <v>3000000</v>
      </c>
      <c r="F5" s="131" t="s">
        <v>160</v>
      </c>
      <c r="G5" s="140" t="s">
        <v>227</v>
      </c>
      <c r="H5" s="140" t="s">
        <v>895</v>
      </c>
      <c r="K5" s="142"/>
      <c r="L5" s="131"/>
      <c r="M5" s="140"/>
    </row>
    <row r="6" spans="1:13" x14ac:dyDescent="0.25">
      <c r="A6" s="86" t="s">
        <v>782</v>
      </c>
      <c r="B6" s="86" t="s">
        <v>818</v>
      </c>
      <c r="C6" s="130">
        <v>41002</v>
      </c>
      <c r="D6" s="130">
        <v>51229</v>
      </c>
      <c r="E6" s="131">
        <v>40000000</v>
      </c>
      <c r="F6" s="131" t="s">
        <v>160</v>
      </c>
      <c r="G6" s="140" t="s">
        <v>227</v>
      </c>
      <c r="H6" s="140" t="s">
        <v>895</v>
      </c>
      <c r="K6" s="142"/>
      <c r="L6" s="131"/>
      <c r="M6" s="140"/>
    </row>
    <row r="7" spans="1:13" x14ac:dyDescent="0.25">
      <c r="A7" s="86" t="s">
        <v>783</v>
      </c>
      <c r="B7" s="86" t="s">
        <v>818</v>
      </c>
      <c r="C7" s="130">
        <v>41040</v>
      </c>
      <c r="D7" s="130">
        <v>51267</v>
      </c>
      <c r="E7" s="131">
        <v>20000000</v>
      </c>
      <c r="F7" s="131" t="s">
        <v>160</v>
      </c>
      <c r="G7" s="140" t="s">
        <v>227</v>
      </c>
      <c r="H7" s="140" t="s">
        <v>895</v>
      </c>
      <c r="K7" s="142"/>
      <c r="L7" s="131"/>
      <c r="M7" s="140"/>
    </row>
    <row r="8" spans="1:13" x14ac:dyDescent="0.25">
      <c r="A8" s="86" t="s">
        <v>799</v>
      </c>
      <c r="B8" s="86" t="s">
        <v>818</v>
      </c>
      <c r="C8" s="130">
        <v>41130</v>
      </c>
      <c r="D8" s="130">
        <v>46608</v>
      </c>
      <c r="E8" s="131">
        <v>3000000</v>
      </c>
      <c r="F8" s="131" t="s">
        <v>160</v>
      </c>
      <c r="G8" s="140" t="s">
        <v>227</v>
      </c>
      <c r="H8" s="140" t="s">
        <v>895</v>
      </c>
      <c r="I8" s="138" t="s">
        <v>812</v>
      </c>
      <c r="K8" s="142"/>
      <c r="L8" s="131"/>
      <c r="M8" s="140"/>
    </row>
    <row r="9" spans="1:13" x14ac:dyDescent="0.25">
      <c r="A9" s="86" t="s">
        <v>804</v>
      </c>
      <c r="B9" s="86" t="s">
        <v>818</v>
      </c>
      <c r="C9" s="130">
        <v>41130</v>
      </c>
      <c r="D9" s="130">
        <v>46608</v>
      </c>
      <c r="E9" s="131">
        <v>10000000</v>
      </c>
      <c r="F9" s="131" t="s">
        <v>160</v>
      </c>
      <c r="G9" s="140" t="s">
        <v>227</v>
      </c>
      <c r="H9" s="140" t="s">
        <v>895</v>
      </c>
      <c r="I9" s="138" t="s">
        <v>812</v>
      </c>
      <c r="K9" s="142"/>
      <c r="L9" s="131"/>
      <c r="M9" s="140"/>
    </row>
    <row r="10" spans="1:13" x14ac:dyDescent="0.25">
      <c r="A10" s="86" t="s">
        <v>802</v>
      </c>
      <c r="B10" s="86" t="s">
        <v>818</v>
      </c>
      <c r="C10" s="130">
        <v>41142</v>
      </c>
      <c r="D10" s="130">
        <v>46986</v>
      </c>
      <c r="E10" s="131">
        <v>5000000</v>
      </c>
      <c r="F10" s="131" t="s">
        <v>160</v>
      </c>
      <c r="G10" s="140" t="s">
        <v>227</v>
      </c>
      <c r="H10" s="140" t="s">
        <v>895</v>
      </c>
      <c r="I10" s="138" t="s">
        <v>812</v>
      </c>
      <c r="K10" s="142"/>
      <c r="L10" s="131"/>
      <c r="M10" s="140"/>
    </row>
    <row r="11" spans="1:13" x14ac:dyDescent="0.25">
      <c r="A11" s="86" t="s">
        <v>806</v>
      </c>
      <c r="B11" s="86" t="s">
        <v>818</v>
      </c>
      <c r="C11" s="130">
        <v>41148</v>
      </c>
      <c r="D11" s="130">
        <v>46626</v>
      </c>
      <c r="E11" s="131">
        <v>1000000</v>
      </c>
      <c r="F11" s="131" t="s">
        <v>160</v>
      </c>
      <c r="G11" s="140" t="s">
        <v>227</v>
      </c>
      <c r="H11" s="140" t="s">
        <v>895</v>
      </c>
      <c r="I11" s="138" t="s">
        <v>812</v>
      </c>
      <c r="K11" s="142"/>
      <c r="L11" s="131"/>
      <c r="M11" s="140"/>
    </row>
    <row r="12" spans="1:13" x14ac:dyDescent="0.25">
      <c r="A12" s="86" t="s">
        <v>809</v>
      </c>
      <c r="B12" s="86" t="s">
        <v>818</v>
      </c>
      <c r="C12" s="130">
        <v>41148</v>
      </c>
      <c r="D12" s="130">
        <v>46626</v>
      </c>
      <c r="E12" s="131">
        <v>4000000</v>
      </c>
      <c r="F12" s="131" t="s">
        <v>160</v>
      </c>
      <c r="G12" s="140" t="s">
        <v>227</v>
      </c>
      <c r="H12" s="140" t="s">
        <v>895</v>
      </c>
      <c r="I12" s="138" t="s">
        <v>812</v>
      </c>
      <c r="K12" s="142"/>
      <c r="L12" s="131"/>
      <c r="M12" s="140"/>
    </row>
    <row r="13" spans="1:13" x14ac:dyDescent="0.25">
      <c r="A13" s="86" t="s">
        <v>805</v>
      </c>
      <c r="B13" s="86" t="s">
        <v>818</v>
      </c>
      <c r="C13" s="130">
        <v>41173</v>
      </c>
      <c r="D13" s="130">
        <v>46286</v>
      </c>
      <c r="E13" s="131">
        <v>1000000</v>
      </c>
      <c r="F13" s="131" t="s">
        <v>160</v>
      </c>
      <c r="G13" s="140" t="s">
        <v>227</v>
      </c>
      <c r="H13" s="140" t="s">
        <v>895</v>
      </c>
      <c r="I13" s="138" t="s">
        <v>812</v>
      </c>
      <c r="K13" s="142"/>
      <c r="L13" s="131"/>
      <c r="M13" s="140"/>
    </row>
    <row r="14" spans="1:13" x14ac:dyDescent="0.25">
      <c r="A14" s="86" t="s">
        <v>810</v>
      </c>
      <c r="B14" s="86" t="s">
        <v>818</v>
      </c>
      <c r="C14" s="130">
        <v>41173</v>
      </c>
      <c r="D14" s="130">
        <v>46286</v>
      </c>
      <c r="E14" s="131">
        <v>3000000</v>
      </c>
      <c r="F14" s="131" t="s">
        <v>160</v>
      </c>
      <c r="G14" s="140" t="s">
        <v>227</v>
      </c>
      <c r="H14" s="140" t="s">
        <v>895</v>
      </c>
      <c r="I14" s="138" t="s">
        <v>812</v>
      </c>
      <c r="K14" s="142"/>
      <c r="L14" s="131"/>
      <c r="M14" s="140"/>
    </row>
    <row r="15" spans="1:13" x14ac:dyDescent="0.25">
      <c r="A15" s="86" t="s">
        <v>801</v>
      </c>
      <c r="B15" s="86" t="s">
        <v>818</v>
      </c>
      <c r="C15" s="130">
        <v>41199</v>
      </c>
      <c r="D15" s="130">
        <v>45582</v>
      </c>
      <c r="E15" s="131">
        <v>20000000</v>
      </c>
      <c r="F15" s="131" t="s">
        <v>160</v>
      </c>
      <c r="G15" s="140" t="s">
        <v>227</v>
      </c>
      <c r="H15" s="140" t="s">
        <v>895</v>
      </c>
      <c r="I15" s="86" t="s">
        <v>812</v>
      </c>
      <c r="K15" s="142"/>
      <c r="L15" s="131"/>
      <c r="M15" s="140"/>
    </row>
    <row r="16" spans="1:13" x14ac:dyDescent="0.25">
      <c r="A16" s="86" t="s">
        <v>781</v>
      </c>
      <c r="B16" s="86" t="s">
        <v>818</v>
      </c>
      <c r="C16" s="130">
        <v>41306</v>
      </c>
      <c r="D16" s="130">
        <v>51167</v>
      </c>
      <c r="E16" s="131">
        <v>12000000</v>
      </c>
      <c r="F16" s="131" t="s">
        <v>160</v>
      </c>
      <c r="G16" s="140" t="s">
        <v>227</v>
      </c>
      <c r="H16" s="140" t="s">
        <v>895</v>
      </c>
      <c r="I16" s="138"/>
      <c r="K16" s="142"/>
      <c r="L16" s="131"/>
      <c r="M16" s="140"/>
    </row>
    <row r="17" spans="1:13" x14ac:dyDescent="0.25">
      <c r="A17" s="86" t="s">
        <v>803</v>
      </c>
      <c r="B17" s="86" t="s">
        <v>818</v>
      </c>
      <c r="C17" s="130">
        <v>41659</v>
      </c>
      <c r="D17" s="130">
        <v>48964</v>
      </c>
      <c r="E17" s="131">
        <v>1000000</v>
      </c>
      <c r="F17" s="131" t="s">
        <v>160</v>
      </c>
      <c r="G17" s="140" t="s">
        <v>227</v>
      </c>
      <c r="H17" s="140" t="s">
        <v>895</v>
      </c>
      <c r="I17" s="86" t="s">
        <v>812</v>
      </c>
      <c r="K17" s="142"/>
      <c r="L17" s="131"/>
      <c r="M17" s="140"/>
    </row>
    <row r="18" spans="1:13" x14ac:dyDescent="0.25">
      <c r="A18" s="86" t="s">
        <v>807</v>
      </c>
      <c r="B18" s="86" t="s">
        <v>818</v>
      </c>
      <c r="C18" s="130">
        <v>41660</v>
      </c>
      <c r="D18" s="130">
        <v>48234</v>
      </c>
      <c r="E18" s="131">
        <v>10000000</v>
      </c>
      <c r="F18" s="131" t="s">
        <v>160</v>
      </c>
      <c r="G18" s="140" t="s">
        <v>227</v>
      </c>
      <c r="H18" s="140" t="s">
        <v>895</v>
      </c>
      <c r="I18" s="138" t="s">
        <v>812</v>
      </c>
      <c r="K18" s="142"/>
      <c r="L18" s="131"/>
      <c r="M18" s="140"/>
    </row>
    <row r="19" spans="1:13" x14ac:dyDescent="0.25">
      <c r="A19" s="86" t="s">
        <v>800</v>
      </c>
      <c r="B19" s="86" t="s">
        <v>818</v>
      </c>
      <c r="C19" s="130">
        <v>41845</v>
      </c>
      <c r="D19" s="130">
        <v>52803</v>
      </c>
      <c r="E19" s="131">
        <v>2000000</v>
      </c>
      <c r="F19" s="131" t="s">
        <v>160</v>
      </c>
      <c r="G19" s="140" t="s">
        <v>227</v>
      </c>
      <c r="H19" s="140" t="s">
        <v>895</v>
      </c>
      <c r="I19" s="138" t="s">
        <v>812</v>
      </c>
      <c r="K19" s="142"/>
      <c r="L19" s="131"/>
      <c r="M19" s="140"/>
    </row>
    <row r="20" spans="1:13" x14ac:dyDescent="0.25">
      <c r="A20" s="86" t="s">
        <v>808</v>
      </c>
      <c r="B20" s="86" t="s">
        <v>818</v>
      </c>
      <c r="C20" s="130">
        <v>41845</v>
      </c>
      <c r="D20" s="130">
        <v>52803</v>
      </c>
      <c r="E20" s="131">
        <v>3000000</v>
      </c>
      <c r="F20" s="131" t="s">
        <v>160</v>
      </c>
      <c r="G20" s="140" t="s">
        <v>227</v>
      </c>
      <c r="H20" s="140" t="s">
        <v>895</v>
      </c>
      <c r="I20" s="138" t="s">
        <v>812</v>
      </c>
      <c r="K20" s="142"/>
      <c r="L20" s="131"/>
      <c r="M20" s="140"/>
    </row>
    <row r="21" spans="1:13" x14ac:dyDescent="0.25">
      <c r="A21" s="86" t="s">
        <v>787</v>
      </c>
      <c r="B21" s="86" t="s">
        <v>818</v>
      </c>
      <c r="C21" s="130">
        <v>42453</v>
      </c>
      <c r="D21" s="130">
        <v>46643</v>
      </c>
      <c r="E21" s="131">
        <v>50000000</v>
      </c>
      <c r="F21" s="131" t="s">
        <v>160</v>
      </c>
      <c r="G21" s="140" t="s">
        <v>227</v>
      </c>
      <c r="H21" s="140" t="s">
        <v>895</v>
      </c>
      <c r="I21" s="138"/>
      <c r="K21" s="142"/>
      <c r="L21" s="131"/>
      <c r="M21" s="140"/>
    </row>
    <row r="22" spans="1:13" x14ac:dyDescent="0.25">
      <c r="A22" s="86" t="s">
        <v>788</v>
      </c>
      <c r="B22" s="86" t="s">
        <v>818</v>
      </c>
      <c r="C22" s="130">
        <v>42605</v>
      </c>
      <c r="D22" s="130">
        <v>53562</v>
      </c>
      <c r="E22" s="131">
        <v>50000000</v>
      </c>
      <c r="F22" s="131" t="s">
        <v>160</v>
      </c>
      <c r="G22" s="140" t="s">
        <v>227</v>
      </c>
      <c r="H22" s="140" t="s">
        <v>895</v>
      </c>
      <c r="K22" s="142"/>
      <c r="L22" s="131"/>
      <c r="M22" s="140"/>
    </row>
    <row r="23" spans="1:13" x14ac:dyDescent="0.25">
      <c r="A23" s="86" t="s">
        <v>785</v>
      </c>
      <c r="B23" s="86" t="s">
        <v>818</v>
      </c>
      <c r="C23" s="130">
        <v>42614</v>
      </c>
      <c r="D23" s="130">
        <v>55305</v>
      </c>
      <c r="E23" s="131">
        <v>30824487.829999998</v>
      </c>
      <c r="F23" s="131" t="s">
        <v>160</v>
      </c>
      <c r="G23" s="140" t="s">
        <v>227</v>
      </c>
      <c r="H23" s="140" t="s">
        <v>895</v>
      </c>
      <c r="K23" s="142"/>
      <c r="L23" s="131"/>
      <c r="M23" s="140"/>
    </row>
    <row r="24" spans="1:13" x14ac:dyDescent="0.25">
      <c r="A24" s="86" t="s">
        <v>786</v>
      </c>
      <c r="B24" s="86" t="s">
        <v>818</v>
      </c>
      <c r="C24" s="130">
        <v>42614</v>
      </c>
      <c r="D24" s="130">
        <v>55305</v>
      </c>
      <c r="E24" s="131">
        <v>1924206.93</v>
      </c>
      <c r="F24" s="131" t="s">
        <v>160</v>
      </c>
      <c r="G24" s="140" t="s">
        <v>227</v>
      </c>
      <c r="H24" s="140" t="s">
        <v>895</v>
      </c>
      <c r="K24" s="142"/>
      <c r="L24" s="131"/>
      <c r="M24" s="140"/>
    </row>
    <row r="25" spans="1:13" x14ac:dyDescent="0.25">
      <c r="A25" s="86" t="s">
        <v>784</v>
      </c>
      <c r="B25" s="86" t="s">
        <v>818</v>
      </c>
      <c r="C25" s="130">
        <v>42615</v>
      </c>
      <c r="D25" s="130">
        <v>55275</v>
      </c>
      <c r="E25" s="131">
        <v>48607847.359999999</v>
      </c>
      <c r="F25" s="131" t="s">
        <v>160</v>
      </c>
      <c r="G25" s="140" t="s">
        <v>227</v>
      </c>
      <c r="H25" s="140" t="s">
        <v>895</v>
      </c>
      <c r="K25" s="142"/>
      <c r="L25" s="131"/>
      <c r="M25" s="140"/>
    </row>
    <row r="26" spans="1:13" x14ac:dyDescent="0.25">
      <c r="A26" s="86" t="s">
        <v>789</v>
      </c>
      <c r="B26" s="86" t="s">
        <v>818</v>
      </c>
      <c r="C26" s="130">
        <v>42620</v>
      </c>
      <c r="D26" s="130">
        <v>46272</v>
      </c>
      <c r="E26" s="131">
        <v>6970000</v>
      </c>
      <c r="F26" s="131" t="s">
        <v>160</v>
      </c>
      <c r="G26" s="140" t="s">
        <v>227</v>
      </c>
      <c r="H26" s="140" t="s">
        <v>895</v>
      </c>
      <c r="K26" s="142"/>
      <c r="L26" s="131"/>
      <c r="M26" s="140"/>
    </row>
    <row r="27" spans="1:13" x14ac:dyDescent="0.25">
      <c r="A27" s="86" t="s">
        <v>790</v>
      </c>
      <c r="B27" s="86" t="s">
        <v>818</v>
      </c>
      <c r="C27" s="130">
        <v>42920</v>
      </c>
      <c r="D27" s="130">
        <v>46572</v>
      </c>
      <c r="E27" s="131">
        <v>1935000</v>
      </c>
      <c r="F27" s="131" t="s">
        <v>160</v>
      </c>
      <c r="G27" s="140" t="s">
        <v>227</v>
      </c>
      <c r="H27" s="140" t="s">
        <v>895</v>
      </c>
      <c r="K27" s="142"/>
      <c r="L27" s="131"/>
      <c r="M27" s="140"/>
    </row>
    <row r="28" spans="1:13" x14ac:dyDescent="0.25">
      <c r="A28" s="86" t="s">
        <v>791</v>
      </c>
      <c r="B28" s="86" t="s">
        <v>818</v>
      </c>
      <c r="C28" s="130">
        <v>43332</v>
      </c>
      <c r="D28" s="130">
        <v>47715</v>
      </c>
      <c r="E28" s="131">
        <v>10000000</v>
      </c>
      <c r="F28" s="131" t="s">
        <v>160</v>
      </c>
      <c r="G28" s="140" t="s">
        <v>227</v>
      </c>
      <c r="H28" s="140" t="s">
        <v>895</v>
      </c>
      <c r="K28" s="142"/>
      <c r="L28" s="131"/>
      <c r="M28" s="140"/>
    </row>
    <row r="29" spans="1:13" x14ac:dyDescent="0.25">
      <c r="A29" s="86" t="s">
        <v>793</v>
      </c>
      <c r="B29" s="86" t="s">
        <v>818</v>
      </c>
      <c r="C29" s="130">
        <v>43349</v>
      </c>
      <c r="D29" s="130">
        <v>47002</v>
      </c>
      <c r="E29" s="131">
        <v>10000000</v>
      </c>
      <c r="F29" s="131" t="s">
        <v>160</v>
      </c>
      <c r="G29" s="140" t="s">
        <v>227</v>
      </c>
      <c r="H29" s="140" t="s">
        <v>895</v>
      </c>
      <c r="K29" s="142"/>
      <c r="L29" s="131"/>
      <c r="M29" s="140"/>
    </row>
    <row r="30" spans="1:13" x14ac:dyDescent="0.25">
      <c r="A30" s="86" t="s">
        <v>794</v>
      </c>
      <c r="B30" s="86" t="s">
        <v>818</v>
      </c>
      <c r="C30" s="130">
        <v>43608</v>
      </c>
      <c r="D30" s="130">
        <v>45800</v>
      </c>
      <c r="E30" s="131">
        <v>3000000</v>
      </c>
      <c r="F30" s="131" t="s">
        <v>160</v>
      </c>
      <c r="G30" s="140" t="s">
        <v>227</v>
      </c>
      <c r="H30" s="140" t="s">
        <v>895</v>
      </c>
      <c r="K30" s="142"/>
      <c r="L30" s="131"/>
      <c r="M30" s="140"/>
    </row>
    <row r="31" spans="1:13" x14ac:dyDescent="0.25">
      <c r="A31" s="86" t="s">
        <v>792</v>
      </c>
      <c r="B31" s="86" t="s">
        <v>818</v>
      </c>
      <c r="C31" s="130">
        <v>43613</v>
      </c>
      <c r="D31" s="130">
        <v>47266</v>
      </c>
      <c r="E31" s="131">
        <v>15000000</v>
      </c>
      <c r="F31" s="131" t="s">
        <v>160</v>
      </c>
      <c r="G31" s="140" t="s">
        <v>227</v>
      </c>
      <c r="H31" s="140" t="s">
        <v>895</v>
      </c>
      <c r="K31" s="142"/>
      <c r="L31" s="131"/>
      <c r="M31" s="140"/>
    </row>
    <row r="32" spans="1:13" x14ac:dyDescent="0.25">
      <c r="A32" s="86" t="s">
        <v>796</v>
      </c>
      <c r="B32" s="86" t="s">
        <v>818</v>
      </c>
      <c r="C32" s="130">
        <v>43846</v>
      </c>
      <c r="D32" s="130">
        <v>47499</v>
      </c>
      <c r="E32" s="131">
        <v>25000000</v>
      </c>
      <c r="F32" s="131" t="s">
        <v>160</v>
      </c>
      <c r="G32" s="140" t="s">
        <v>227</v>
      </c>
      <c r="H32" s="140" t="s">
        <v>895</v>
      </c>
      <c r="K32" s="142"/>
      <c r="L32" s="131"/>
      <c r="M32" s="140"/>
    </row>
    <row r="33" spans="1:13" x14ac:dyDescent="0.25">
      <c r="A33" s="86" t="s">
        <v>795</v>
      </c>
      <c r="B33" s="86" t="s">
        <v>818</v>
      </c>
      <c r="C33" s="130">
        <v>43887</v>
      </c>
      <c r="D33" s="130">
        <v>47540</v>
      </c>
      <c r="E33" s="131">
        <v>5000000</v>
      </c>
      <c r="F33" s="131" t="s">
        <v>160</v>
      </c>
      <c r="G33" s="140" t="s">
        <v>227</v>
      </c>
      <c r="H33" s="140" t="s">
        <v>776</v>
      </c>
      <c r="K33" s="142"/>
      <c r="L33" s="131"/>
      <c r="M33" s="140"/>
    </row>
    <row r="34" spans="1:13" x14ac:dyDescent="0.25">
      <c r="E34" s="131"/>
      <c r="F34" s="131"/>
    </row>
    <row r="36" spans="1:13" x14ac:dyDescent="0.25">
      <c r="E36" s="131"/>
    </row>
  </sheetData>
  <sortState xmlns:xlrd2="http://schemas.microsoft.com/office/spreadsheetml/2017/richdata2" ref="A4:I33">
    <sortCondition ref="C4:C33"/>
  </sortState>
  <hyperlinks>
    <hyperlink ref="H3" location="'C. ATT Harmonised Glossary'!A35" display="Soft Bullet (OHG.3.1)" xr:uid="{F400C063-1E31-4397-9441-AD1D575E61E7}"/>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2019-01-18T15:22:34Z</cp:lastPrinted>
  <dcterms:created xsi:type="dcterms:W3CDTF">2016-04-21T08:07:20Z</dcterms:created>
  <dcterms:modified xsi:type="dcterms:W3CDTF">2024-10-08T09:27:39Z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