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13_ncr:1_{8FC6D4F8-E81F-4C8D-B3C8-A310732F52D1}" xr6:coauthVersionLast="47" xr6:coauthVersionMax="47" xr10:uidLastSave="{00000000-0000-0000-0000-000000000000}"/>
  <bookViews>
    <workbookView xWindow="28680" yWindow="-120" windowWidth="29040" windowHeight="16440" tabRatio="714"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Assets'!$A$11:$D$168</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Assets'!$A$1:$G$368</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9" i="8" l="1"/>
  <c r="F218" i="8"/>
  <c r="F217" i="8"/>
  <c r="C45" i="8" l="1"/>
  <c r="G45" i="8" l="1"/>
  <c r="D331" i="9" l="1"/>
  <c r="C331" i="9"/>
  <c r="C220" i="8" l="1"/>
  <c r="C58" i="8" l="1"/>
  <c r="F100" i="9" l="1"/>
  <c r="C167" i="8"/>
  <c r="D167" i="8"/>
  <c r="F53" i="8"/>
  <c r="D309" i="9"/>
  <c r="G303" i="9" s="1"/>
  <c r="C309" i="9"/>
  <c r="F301" i="9" s="1"/>
  <c r="D296" i="9"/>
  <c r="G277" i="9" s="1"/>
  <c r="C296" i="9"/>
  <c r="D208" i="9"/>
  <c r="G200" i="9" s="1"/>
  <c r="C208" i="9"/>
  <c r="F200" i="9" s="1"/>
  <c r="D195" i="9"/>
  <c r="G172" i="9" s="1"/>
  <c r="C195" i="9"/>
  <c r="F171" i="9" s="1"/>
  <c r="F102" i="9"/>
  <c r="C100" i="8"/>
  <c r="F97" i="8" l="1"/>
  <c r="F98" i="8"/>
  <c r="F277" i="9"/>
  <c r="F274" i="9"/>
  <c r="F174" i="9"/>
  <c r="G171" i="9"/>
  <c r="F272" i="9"/>
  <c r="G301" i="9"/>
  <c r="F99" i="8"/>
  <c r="G206" i="9"/>
  <c r="G205" i="9"/>
  <c r="G302" i="9"/>
  <c r="G174" i="9"/>
  <c r="F96" i="8"/>
  <c r="F204" i="9"/>
  <c r="F205" i="9"/>
  <c r="G204" i="9"/>
  <c r="F201" i="9"/>
  <c r="G201" i="9"/>
  <c r="G273" i="9"/>
  <c r="F302" i="9"/>
  <c r="F202" i="9"/>
  <c r="G202" i="9"/>
  <c r="G276" i="9"/>
  <c r="F303" i="9"/>
  <c r="F203" i="9"/>
  <c r="G203" i="9"/>
  <c r="G275" i="9"/>
  <c r="F304" i="9"/>
  <c r="F305" i="9"/>
  <c r="F206" i="9"/>
  <c r="F207" i="9"/>
  <c r="G207" i="9"/>
  <c r="G272" i="9"/>
  <c r="G274" i="9"/>
  <c r="F273" i="9"/>
  <c r="F276" i="9"/>
  <c r="F275" i="9"/>
  <c r="F172" i="9"/>
  <c r="F173" i="9"/>
  <c r="G173" i="9"/>
  <c r="G175" i="9" l="1"/>
  <c r="G176" i="9"/>
  <c r="F175" i="9"/>
  <c r="F176" i="9"/>
  <c r="F108" i="9"/>
  <c r="F107" i="9"/>
  <c r="F106" i="9"/>
  <c r="F105" i="9"/>
  <c r="F104" i="9"/>
  <c r="F103" i="9"/>
  <c r="F101" i="9"/>
  <c r="D99" i="9"/>
  <c r="C99" i="9"/>
  <c r="D44" i="9"/>
  <c r="C44" i="9"/>
  <c r="F99" i="9" l="1"/>
  <c r="F28" i="9"/>
  <c r="C15" i="9"/>
  <c r="G165" i="8"/>
  <c r="F164" i="8"/>
  <c r="D153" i="8"/>
  <c r="G138" i="8" s="1"/>
  <c r="C153" i="8"/>
  <c r="F138" i="8" s="1"/>
  <c r="D127" i="8"/>
  <c r="G112" i="8" s="1"/>
  <c r="C127" i="8"/>
  <c r="F112" i="8" s="1"/>
  <c r="C77" i="8"/>
  <c r="F74" i="8" l="1"/>
  <c r="F70" i="8"/>
  <c r="F13" i="9"/>
  <c r="F12" i="9"/>
  <c r="F76" i="8"/>
  <c r="F80" i="8"/>
  <c r="G164" i="8"/>
  <c r="F94" i="8"/>
  <c r="F93" i="8"/>
  <c r="F73" i="8"/>
  <c r="F78" i="8"/>
  <c r="F72" i="8"/>
  <c r="F79" i="8"/>
  <c r="F165" i="8"/>
  <c r="F82" i="8"/>
  <c r="F14" i="9"/>
  <c r="F71" i="8"/>
  <c r="F75" i="8"/>
  <c r="F95" i="8"/>
  <c r="F100" i="8" l="1"/>
  <c r="F15" i="9"/>
  <c r="F77" i="8"/>
  <c r="G308" i="9" l="1"/>
  <c r="F308" i="9"/>
  <c r="G305" i="9" l="1"/>
  <c r="F307" i="9"/>
  <c r="G304" i="9"/>
  <c r="F306" i="9"/>
  <c r="G307" i="9"/>
  <c r="G306" i="9"/>
  <c r="G336" i="9" l="1"/>
  <c r="F329" i="9"/>
  <c r="G294" i="9"/>
  <c r="F295" i="9"/>
  <c r="D230" i="9"/>
  <c r="G235" i="9" s="1"/>
  <c r="C230" i="9"/>
  <c r="F228" i="9" s="1"/>
  <c r="G212" i="9"/>
  <c r="G193" i="9"/>
  <c r="F194" i="9"/>
  <c r="F77" i="9"/>
  <c r="D77" i="9"/>
  <c r="C77" i="9"/>
  <c r="F73" i="9"/>
  <c r="D73" i="9"/>
  <c r="C73" i="9"/>
  <c r="F44" i="9"/>
  <c r="F24" i="9"/>
  <c r="C304" i="8"/>
  <c r="C303" i="8"/>
  <c r="C299" i="8"/>
  <c r="C298" i="8"/>
  <c r="C297" i="8"/>
  <c r="C296" i="8"/>
  <c r="D293" i="8"/>
  <c r="C293" i="8"/>
  <c r="C292" i="8"/>
  <c r="C289" i="8"/>
  <c r="C288" i="8"/>
  <c r="G227" i="8"/>
  <c r="F227" i="8"/>
  <c r="G226" i="8"/>
  <c r="F226" i="8"/>
  <c r="G225" i="8"/>
  <c r="F225" i="8"/>
  <c r="G224" i="8"/>
  <c r="F224" i="8"/>
  <c r="G223" i="8"/>
  <c r="F223" i="8"/>
  <c r="G222" i="8"/>
  <c r="F222" i="8"/>
  <c r="G221" i="8"/>
  <c r="F221" i="8"/>
  <c r="C208" i="8"/>
  <c r="F207" i="8" s="1"/>
  <c r="C179" i="8"/>
  <c r="F176" i="8" s="1"/>
  <c r="F166" i="8"/>
  <c r="G141" i="8"/>
  <c r="F160" i="8"/>
  <c r="G135" i="8"/>
  <c r="F136" i="8"/>
  <c r="G125" i="8"/>
  <c r="D100" i="8"/>
  <c r="G109" i="8" s="1"/>
  <c r="D77" i="8"/>
  <c r="G82" i="8" s="1"/>
  <c r="F64" i="8"/>
  <c r="C15" i="8"/>
  <c r="F215" i="8" l="1"/>
  <c r="F314" i="9"/>
  <c r="F213" i="9"/>
  <c r="G325" i="9"/>
  <c r="G95" i="8"/>
  <c r="G74" i="8"/>
  <c r="G98" i="8"/>
  <c r="G326" i="9"/>
  <c r="G70" i="8"/>
  <c r="G113" i="8"/>
  <c r="G119" i="8"/>
  <c r="F278" i="9"/>
  <c r="F177" i="9"/>
  <c r="F182" i="9"/>
  <c r="G71" i="8"/>
  <c r="G75" i="8"/>
  <c r="G80" i="8"/>
  <c r="G72" i="8"/>
  <c r="G76" i="8"/>
  <c r="G73" i="8"/>
  <c r="G224" i="9"/>
  <c r="G311" i="9"/>
  <c r="G329" i="9"/>
  <c r="G332" i="9"/>
  <c r="G81" i="8"/>
  <c r="G78" i="8"/>
  <c r="F186" i="9"/>
  <c r="F287" i="9"/>
  <c r="G186" i="9"/>
  <c r="G177" i="9"/>
  <c r="F195" i="8"/>
  <c r="G87" i="8"/>
  <c r="F198" i="8"/>
  <c r="F204" i="8"/>
  <c r="G116" i="8"/>
  <c r="G122" i="8"/>
  <c r="G236" i="9"/>
  <c r="G287" i="9"/>
  <c r="F180" i="9"/>
  <c r="F189" i="9"/>
  <c r="G225" i="9"/>
  <c r="G228" i="9"/>
  <c r="G231" i="9"/>
  <c r="F281" i="9"/>
  <c r="F290" i="9"/>
  <c r="G323" i="9"/>
  <c r="G327" i="9"/>
  <c r="G330" i="9"/>
  <c r="G334" i="9"/>
  <c r="G86" i="8"/>
  <c r="F200" i="8"/>
  <c r="F209" i="8"/>
  <c r="G222" i="9"/>
  <c r="G226" i="9"/>
  <c r="G229" i="9"/>
  <c r="G233" i="9"/>
  <c r="F283" i="9"/>
  <c r="F292" i="9"/>
  <c r="G324" i="9"/>
  <c r="G328" i="9"/>
  <c r="G335" i="9"/>
  <c r="G278" i="9"/>
  <c r="F194" i="8"/>
  <c r="F203" i="8"/>
  <c r="F213" i="8"/>
  <c r="G223" i="9"/>
  <c r="G227" i="9"/>
  <c r="G234" i="9"/>
  <c r="G337" i="9"/>
  <c r="G166" i="8"/>
  <c r="G147" i="8"/>
  <c r="G151" i="8"/>
  <c r="G144" i="8"/>
  <c r="G131" i="8"/>
  <c r="G136" i="8"/>
  <c r="G114" i="8"/>
  <c r="G117" i="8"/>
  <c r="G120" i="8"/>
  <c r="G123" i="8"/>
  <c r="G126" i="8"/>
  <c r="G128" i="8"/>
  <c r="G133" i="8"/>
  <c r="G115" i="8"/>
  <c r="G118" i="8"/>
  <c r="G121" i="8"/>
  <c r="G124" i="8"/>
  <c r="G130" i="8"/>
  <c r="G134" i="8"/>
  <c r="G313" i="9"/>
  <c r="F312" i="9"/>
  <c r="G314" i="9"/>
  <c r="F310" i="9"/>
  <c r="F313" i="9"/>
  <c r="F315" i="9"/>
  <c r="F212" i="9"/>
  <c r="F209" i="9"/>
  <c r="F214" i="9"/>
  <c r="F211" i="9"/>
  <c r="G213" i="9"/>
  <c r="G210" i="9"/>
  <c r="F280" i="9"/>
  <c r="G285" i="9"/>
  <c r="F289" i="9"/>
  <c r="F191" i="9"/>
  <c r="F179" i="9"/>
  <c r="G184" i="9"/>
  <c r="F188" i="9"/>
  <c r="G102" i="8"/>
  <c r="G105" i="8"/>
  <c r="G110" i="8"/>
  <c r="G160" i="8"/>
  <c r="G157" i="8"/>
  <c r="G154" i="8"/>
  <c r="G150" i="8"/>
  <c r="G156" i="8"/>
  <c r="G161" i="8"/>
  <c r="F186" i="8"/>
  <c r="F183" i="8"/>
  <c r="F180" i="8"/>
  <c r="F178" i="8"/>
  <c r="F174" i="8"/>
  <c r="F182" i="8"/>
  <c r="F187" i="8"/>
  <c r="G194" i="9"/>
  <c r="G191" i="9"/>
  <c r="G188" i="9"/>
  <c r="G185" i="9"/>
  <c r="G182" i="9"/>
  <c r="G179" i="9"/>
  <c r="F234" i="9"/>
  <c r="F231" i="9"/>
  <c r="F229" i="9"/>
  <c r="F226" i="9"/>
  <c r="F223" i="9"/>
  <c r="F233" i="9"/>
  <c r="F235" i="9"/>
  <c r="G295" i="9"/>
  <c r="G292" i="9"/>
  <c r="G289" i="9"/>
  <c r="G286" i="9"/>
  <c r="G283" i="9"/>
  <c r="G280" i="9"/>
  <c r="F335" i="9"/>
  <c r="F332" i="9"/>
  <c r="F330" i="9"/>
  <c r="F327" i="9"/>
  <c r="F324" i="9"/>
  <c r="F334" i="9"/>
  <c r="F336" i="9"/>
  <c r="G79" i="8"/>
  <c r="G93" i="8"/>
  <c r="G96" i="8"/>
  <c r="G99" i="8"/>
  <c r="G103" i="8"/>
  <c r="G108" i="8"/>
  <c r="G129" i="8"/>
  <c r="G132" i="8"/>
  <c r="G139" i="8"/>
  <c r="G142" i="8"/>
  <c r="G145" i="8"/>
  <c r="G148" i="8"/>
  <c r="G152" i="8"/>
  <c r="G158" i="8"/>
  <c r="G162" i="8"/>
  <c r="F175" i="8"/>
  <c r="F184" i="8"/>
  <c r="F191" i="8"/>
  <c r="F197" i="8"/>
  <c r="F201" i="8"/>
  <c r="F206" i="8"/>
  <c r="F210" i="8"/>
  <c r="G178" i="9"/>
  <c r="G180" i="9"/>
  <c r="F183" i="9"/>
  <c r="F185" i="9"/>
  <c r="G187" i="9"/>
  <c r="G189" i="9"/>
  <c r="F192" i="9"/>
  <c r="G214" i="9"/>
  <c r="G211" i="9"/>
  <c r="G209" i="9"/>
  <c r="F225" i="9"/>
  <c r="F227" i="9"/>
  <c r="F236" i="9"/>
  <c r="G279" i="9"/>
  <c r="G281" i="9"/>
  <c r="F284" i="9"/>
  <c r="F286" i="9"/>
  <c r="G288" i="9"/>
  <c r="G290" i="9"/>
  <c r="F293" i="9"/>
  <c r="G315" i="9"/>
  <c r="G312" i="9"/>
  <c r="G310" i="9"/>
  <c r="F326" i="9"/>
  <c r="F328" i="9"/>
  <c r="F337" i="9"/>
  <c r="G94" i="8"/>
  <c r="G97" i="8"/>
  <c r="G101" i="8"/>
  <c r="G104" i="8"/>
  <c r="F115" i="8"/>
  <c r="G140" i="8"/>
  <c r="G143" i="8"/>
  <c r="G146" i="8"/>
  <c r="G149" i="8"/>
  <c r="G155" i="8"/>
  <c r="G159" i="8"/>
  <c r="F177" i="8"/>
  <c r="F181" i="8"/>
  <c r="F185" i="8"/>
  <c r="F214" i="8"/>
  <c r="F211" i="8"/>
  <c r="F205" i="8"/>
  <c r="F202" i="8"/>
  <c r="F199" i="8"/>
  <c r="F196" i="8"/>
  <c r="F193" i="8"/>
  <c r="F212" i="8"/>
  <c r="G181" i="9"/>
  <c r="G183" i="9"/>
  <c r="G190" i="9"/>
  <c r="G192" i="9"/>
  <c r="F193" i="9"/>
  <c r="F190" i="9"/>
  <c r="F187" i="9"/>
  <c r="F184" i="9"/>
  <c r="F181" i="9"/>
  <c r="F178" i="9"/>
  <c r="F222" i="9"/>
  <c r="F224" i="9"/>
  <c r="F232" i="9"/>
  <c r="G282" i="9"/>
  <c r="G284" i="9"/>
  <c r="G291" i="9"/>
  <c r="G293" i="9"/>
  <c r="F294" i="9"/>
  <c r="F291" i="9"/>
  <c r="F288" i="9"/>
  <c r="F285" i="9"/>
  <c r="F282" i="9"/>
  <c r="F279" i="9"/>
  <c r="F323" i="9"/>
  <c r="F325" i="9"/>
  <c r="F333" i="9"/>
  <c r="F210" i="9"/>
  <c r="G232" i="9"/>
  <c r="F311" i="9"/>
  <c r="G333" i="9"/>
  <c r="F17" i="9"/>
  <c r="F23" i="9"/>
  <c r="F16" i="9"/>
  <c r="F19" i="9"/>
  <c r="F22" i="9"/>
  <c r="F25" i="9"/>
  <c r="F26" i="9"/>
  <c r="F20" i="9"/>
  <c r="F18" i="9"/>
  <c r="F21" i="9"/>
  <c r="F139" i="8"/>
  <c r="F156" i="8"/>
  <c r="F159" i="8"/>
  <c r="F162" i="8"/>
  <c r="F158" i="8"/>
  <c r="F161" i="8"/>
  <c r="F142" i="8"/>
  <c r="F145" i="8"/>
  <c r="F148" i="8"/>
  <c r="F151" i="8"/>
  <c r="F141" i="8"/>
  <c r="F144" i="8"/>
  <c r="F147" i="8"/>
  <c r="F150" i="8"/>
  <c r="F155" i="8"/>
  <c r="F140" i="8"/>
  <c r="F143" i="8"/>
  <c r="F146" i="8"/>
  <c r="F149" i="8"/>
  <c r="F152" i="8"/>
  <c r="F154" i="8"/>
  <c r="F157" i="8"/>
  <c r="F118" i="8"/>
  <c r="F121" i="8"/>
  <c r="F124" i="8"/>
  <c r="F135" i="8"/>
  <c r="F131" i="8"/>
  <c r="F129" i="8"/>
  <c r="F132" i="8"/>
  <c r="F114" i="8"/>
  <c r="F117" i="8"/>
  <c r="F120" i="8"/>
  <c r="F123" i="8"/>
  <c r="F126" i="8"/>
  <c r="F128" i="8"/>
  <c r="F134" i="8"/>
  <c r="F113" i="8"/>
  <c r="F116" i="8"/>
  <c r="F119" i="8"/>
  <c r="F122" i="8"/>
  <c r="F125" i="8"/>
  <c r="F130" i="8"/>
  <c r="F133" i="8"/>
  <c r="F101" i="8"/>
  <c r="F104" i="8"/>
  <c r="F103" i="8"/>
  <c r="F102" i="8"/>
  <c r="F105" i="8"/>
  <c r="F81" i="8"/>
  <c r="F54" i="8"/>
  <c r="F57" i="8"/>
  <c r="F59" i="8"/>
  <c r="F62" i="8"/>
  <c r="F60" i="8"/>
  <c r="F63" i="8"/>
  <c r="F55" i="8"/>
  <c r="F56" i="8"/>
  <c r="F61" i="8"/>
  <c r="G77" i="8" l="1"/>
  <c r="F220" i="8"/>
  <c r="G100" i="8"/>
  <c r="F296" i="9"/>
  <c r="G296" i="9"/>
  <c r="F195" i="9"/>
  <c r="G195" i="9"/>
  <c r="G127" i="8"/>
  <c r="F127" i="8"/>
  <c r="F153" i="8"/>
  <c r="G153" i="8"/>
  <c r="F167" i="8"/>
  <c r="G331" i="9"/>
  <c r="G167" i="8"/>
  <c r="G230" i="9"/>
  <c r="F309" i="9"/>
  <c r="F208" i="9"/>
  <c r="F331" i="9"/>
  <c r="G208" i="9"/>
  <c r="F179" i="8"/>
  <c r="F208" i="8"/>
  <c r="F230" i="9"/>
  <c r="G309" i="9"/>
  <c r="F58" i="8"/>
</calcChain>
</file>

<file path=xl/sharedStrings.xml><?xml version="1.0" encoding="utf-8"?>
<sst xmlns="http://schemas.openxmlformats.org/spreadsheetml/2006/main" count="1783" uniqueCount="1316">
  <si>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</si>
  <si>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</si>
  <si>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</si>
  <si>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</si>
  <si>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</si>
  <si>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</si>
  <si>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</si>
  <si>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</si>
  <si>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</si>
  <si>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</si>
  <si>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</si>
  <si>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</si>
  <si>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</si>
  <si>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</si>
  <si>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</si>
  <si>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</si>
  <si>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</si>
  <si>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</si>
  <si>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</si>
  <si>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</si>
  <si>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</si>
  <si>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</si>
  <si>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</si>
  <si>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</si>
  <si>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</si>
  <si>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</si>
  <si>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</si>
  <si>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</si>
  <si>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</si>
  <si>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</si>
  <si>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</si>
  <si>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</si>
  <si>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</si>
  <si>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</si>
  <si>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</si>
  <si>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</si>
  <si>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</si>
  <si>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</si>
  <si>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</si>
  <si>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</si>
  <si>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</si>
  <si>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</si>
  <si>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</si>
  <si>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</si>
  <si>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</si>
  <si>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</si>
  <si>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</si>
  <si>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</si>
  <si>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</si>
  <si>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</si>
  <si>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</si>
  <si>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</si>
  <si>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</si>
  <si>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</si>
  <si>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</si>
  <si>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</si>
  <si>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</si>
  <si>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</si>
  <si>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</si>
  <si>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</si>
  <si>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</si>
  <si>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</si>
  <si>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</si>
  <si>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</si>
  <si>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</si>
  <si>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</si>
  <si>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</si>
  <si>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</si>
  <si>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</si>
  <si>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</si>
  <si>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</si>
  <si>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</si>
  <si>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</si>
  <si>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</si>
  <si>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</si>
  <si>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</si>
  <si>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</si>
  <si>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</si>
  <si>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</si>
  <si>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</si>
  <si>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</si>
  <si>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</si>
  <si>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</si>
  <si>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</si>
  <si>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</si>
  <si>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</si>
  <si>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</si>
  <si>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</si>
  <si>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</si>
  <si>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</si>
  <si>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</si>
  <si>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</si>
  <si>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</si>
  <si>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</si>
  <si>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</si>
  <si>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</si>
  <si>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</si>
  <si>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</si>
  <si>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</si>
  <si>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</si>
  <si>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</si>
  <si>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</si>
  <si>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</si>
  <si>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</si>
  <si>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</si>
  <si>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</si>
  <si>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</si>
  <si>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</si>
  <si>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</si>
  <si>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</si>
  <si>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</si>
  <si>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</si>
  <si>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</si>
  <si>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</si>
  <si>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</si>
  <si>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</si>
  <si>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</si>
  <si>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</si>
  <si>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</si>
  <si>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</si>
  <si>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</si>
  <si>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</si>
  <si>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</si>
  <si>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</si>
  <si>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</si>
  <si>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</si>
  <si>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</si>
  <si>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</si>
  <si>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</si>
  <si>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</si>
  <si>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</si>
  <si>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</si>
  <si>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</si>
  <si>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</si>
  <si>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</si>
  <si>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</si>
  <si>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</si>
  <si>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</si>
  <si>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</si>
  <si>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</si>
  <si>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</si>
  <si>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</si>
  <si>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</si>
  <si>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</si>
  <si>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</si>
  <si>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</si>
  <si>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</si>
  <si>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</si>
  <si>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</si>
  <si>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</si>
  <si>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</si>
  <si>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</si>
  <si>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</si>
  <si>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</si>
  <si>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</si>
  <si>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</si>
  <si>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</si>
  <si>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</si>
  <si>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</si>
  <si>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</si>
  <si>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</si>
  <si>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</si>
  <si>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</si>
  <si>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</si>
  <si>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</si>
  <si>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</si>
  <si>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</si>
  <si>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</si>
  <si>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</si>
  <si>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</si>
  <si>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</si>
  <si>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</si>
  <si>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</si>
  <si>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</si>
  <si>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</si>
  <si>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</si>
  <si>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</si>
  <si>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</si>
  <si>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</si>
  <si>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</si>
  <si>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</si>
  <si>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</si>
  <si>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</si>
  <si>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</si>
  <si>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</si>
  <si>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</si>
  <si>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</si>
  <si>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</si>
  <si>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</si>
  <si>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</si>
  <si>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</si>
  <si>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</si>
  <si>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</si>
  <si>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</si>
  <si>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</si>
  <si>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</si>
  <si>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</si>
  <si>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</si>
  <si>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</si>
  <si>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</si>
  <si>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</si>
  <si>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</si>
  <si>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</si>
  <si>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</si>
  <si>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</si>
  <si>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</si>
  <si>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</si>
  <si>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</si>
  <si>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</si>
  <si>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</si>
  <si>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</si>
  <si>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</si>
  <si>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</si>
  <si>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</si>
  <si>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</si>
  <si>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</si>
  <si>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</si>
  <si>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</si>
  <si>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</si>
  <si>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</si>
  <si>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</si>
  <si>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</si>
  <si>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</si>
  <si>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</si>
  <si>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</si>
  <si>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</si>
  <si>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</si>
  <si>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</si>
  <si>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</si>
  <si>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</si>
  <si>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</si>
  <si>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</si>
  <si>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</si>
  <si>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</si>
  <si>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</si>
  <si>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</si>
  <si>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</si>
  <si>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</si>
  <si>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</si>
  <si>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</si>
  <si>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</si>
  <si>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</si>
  <si>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</si>
  <si>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</si>
  <si>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</si>
  <si>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</si>
  <si>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</si>
  <si>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</si>
  <si>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</si>
  <si>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</si>
  <si>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</si>
  <si>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</si>
  <si>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</si>
  <si>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</si>
  <si>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</si>
  <si>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</si>
  <si>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</si>
  <si>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</si>
  <si>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</si>
  <si>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</si>
  <si>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</si>
  <si>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</si>
  <si>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</si>
  <si>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</si>
  <si>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</si>
  <si>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</si>
  <si>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</si>
  <si>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</si>
  <si>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</si>
  <si>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</si>
  <si>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</si>
  <si>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</si>
  <si>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</si>
  <si>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</si>
  <si>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</si>
  <si>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</si>
  <si>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</si>
  <si>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</si>
  <si>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</si>
  <si>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</si>
  <si>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</si>
  <si>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</si>
  <si>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</si>
  <si>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</si>
  <si>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</si>
  <si>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</si>
  <si>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</si>
  <si>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</si>
  <si>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</si>
  <si>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</si>
  <si>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</si>
  <si>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</si>
  <si>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</si>
  <si>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</si>
  <si>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</si>
  <si>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</si>
  <si>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</si>
  <si>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</si>
  <si>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</si>
  <si>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</si>
  <si>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</si>
  <si>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</si>
  <si>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</si>
  <si>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</si>
  <si>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</si>
  <si>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</si>
  <si>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</si>
  <si>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</si>
  <si>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</si>
  <si>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</si>
  <si>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</si>
  <si>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</si>
  <si>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</si>
  <si>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</si>
  <si>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</si>
  <si>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</si>
  <si>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</si>
  <si>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</si>
  <si>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</si>
  <si>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</si>
  <si>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</si>
  <si>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</si>
  <si>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</si>
  <si>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</si>
  <si>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</si>
  <si>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</si>
  <si>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</si>
  <si>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</si>
  <si>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</si>
  <si>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</si>
  <si>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</si>
  <si>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</si>
  <si>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</si>
  <si>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</si>
  <si>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</si>
  <si>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</si>
  <si>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</si>
  <si>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</si>
  <si>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</si>
  <si>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</si>
  <si>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</si>
  <si>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</si>
  <si>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</si>
  <si>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</si>
  <si>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</si>
  <si>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</si>
  <si>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</si>
  <si>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</si>
  <si>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</si>
  <si>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</si>
  <si>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</si>
  <si>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</si>
  <si>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</si>
  <si>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</si>
  <si>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</si>
  <si>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</si>
  <si>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</si>
  <si>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</si>
  <si>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</si>
  <si>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</si>
  <si>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</si>
  <si>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</si>
  <si>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</si>
  <si>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</si>
  <si>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</si>
  <si>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</si>
  <si>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</si>
  <si>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</si>
  <si>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</si>
  <si>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</si>
  <si>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</si>
  <si>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</si>
  <si>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</si>
  <si>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</si>
  <si>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</si>
  <si>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</si>
  <si>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</si>
  <si>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</si>
  <si>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</si>
  <si>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</si>
  <si>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</si>
  <si>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</si>
  <si>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</si>
  <si>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</si>
  <si>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</si>
  <si>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</si>
  <si>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</si>
  <si>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</si>
  <si>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</si>
  <si>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</si>
  <si>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</si>
  <si>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</si>
  <si>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</si>
  <si>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</si>
  <si>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</si>
  <si>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</si>
  <si>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</si>
  <si>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</si>
  <si>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</si>
  <si>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</si>
  <si>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</si>
  <si>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</si>
  <si>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</si>
  <si>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</si>
  <si>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</si>
  <si>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</si>
  <si>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</si>
  <si>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</si>
  <si>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</si>
  <si>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</si>
  <si>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</si>
  <si>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</si>
  <si>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</si>
  <si>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</si>
  <si>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</si>
  <si>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</si>
  <si>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</si>
  <si>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</si>
  <si>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</si>
  <si>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</si>
  <si>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</si>
  <si>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</si>
  <si>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</si>
  <si>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</si>
  <si>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</si>
  <si>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</si>
  <si>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</si>
  <si>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</si>
  <si>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</si>
  <si>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</si>
  <si>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</si>
  <si>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</si>
  <si>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</si>
  <si>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</si>
  <si>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</si>
  <si>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</si>
  <si>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</si>
  <si>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</si>
  <si>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</si>
  <si>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</si>
  <si>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</si>
  <si>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</si>
  <si>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</si>
  <si>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</si>
  <si>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</si>
  <si>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</si>
  <si>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</si>
  <si>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</si>
  <si>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</si>
  <si>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</si>
  <si>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</si>
  <si>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</si>
  <si>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</si>
  <si>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</si>
  <si>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</si>
  <si>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</si>
  <si>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</si>
  <si>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</si>
  <si>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</si>
  <si>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</si>
  <si>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</si>
  <si>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</si>
  <si>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</si>
  <si>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</si>
  <si>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</si>
  <si>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</si>
  <si>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</si>
  <si>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</si>
  <si>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</si>
  <si>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</si>
  <si>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</si>
  <si>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</si>
  <si>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</si>
  <si>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</si>
  <si>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</si>
  <si>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</si>
  <si>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</si>
  <si>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</si>
  <si>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</si>
  <si>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</si>
  <si>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</si>
  <si>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</si>
  <si>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</si>
  <si>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</si>
  <si>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</si>
  <si>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</si>
  <si>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</si>
  <si>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</si>
  <si>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</si>
  <si>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</si>
  <si>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</si>
  <si>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</si>
  <si>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</si>
  <si>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</si>
  <si>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</si>
  <si>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</si>
  <si>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</si>
  <si>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</si>
  <si>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</si>
  <si>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</si>
  <si>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</si>
  <si>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</si>
  <si>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</si>
  <si>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</si>
  <si>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</si>
  <si>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</si>
  <si>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</si>
  <si>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</si>
  <si>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</si>
  <si>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</si>
  <si>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</si>
  <si>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</si>
  <si>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</si>
  <si>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</si>
  <si>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</si>
  <si>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</si>
  <si>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</si>
  <si>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</si>
  <si>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</si>
  <si>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</si>
  <si>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</si>
  <si>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</si>
  <si>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</si>
  <si>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</si>
  <si>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</si>
  <si>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</si>
  <si>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</si>
  <si>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</si>
  <si>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</si>
  <si>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</si>
  <si>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</si>
  <si>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</si>
  <si>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</si>
  <si>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</si>
  <si>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</si>
  <si>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</si>
  <si>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</si>
  <si>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</si>
  <si>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</si>
  <si>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</si>
  <si>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</si>
  <si>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</si>
  <si>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</si>
  <si>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</si>
  <si>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</si>
  <si>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</si>
  <si>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</si>
  <si>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</si>
  <si>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</si>
  <si>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</si>
  <si>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</si>
  <si>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</si>
  <si>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</si>
  <si>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</si>
  <si>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</si>
  <si>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</si>
  <si>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</si>
  <si>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</si>
  <si>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</si>
  <si>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</si>
  <si>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</si>
  <si>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</si>
  <si>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</si>
  <si>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</si>
  <si>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</si>
  <si>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</si>
  <si>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</si>
  <si>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</si>
  <si>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</si>
  <si>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</si>
  <si>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</si>
  <si>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</si>
  <si>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</si>
  <si>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</si>
  <si>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</si>
  <si>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</si>
  <si>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</si>
  <si>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</si>
  <si>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</si>
  <si>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</si>
  <si>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</si>
  <si>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</si>
  <si>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</si>
  <si>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</si>
  <si>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</si>
  <si>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</si>
  <si>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</si>
  <si>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</si>
  <si>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</si>
  <si>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</si>
  <si>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</si>
  <si>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</si>
  <si>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</si>
  <si>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</si>
  <si>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</si>
  <si>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</si>
  <si>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</si>
  <si>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</si>
  <si>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</si>
  <si>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</si>
  <si>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</si>
  <si>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</si>
  <si>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</si>
  <si>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</si>
  <si>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</si>
  <si>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</si>
  <si>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</si>
  <si>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</si>
  <si>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</si>
  <si>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</si>
  <si>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</si>
  <si>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</si>
  <si>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</si>
  <si>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</si>
  <si>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</si>
  <si>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</si>
  <si>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</si>
  <si>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</si>
  <si>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</si>
  <si>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</si>
  <si>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</si>
  <si>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</si>
  <si>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</si>
  <si>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</si>
  <si>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</si>
  <si>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</si>
  <si>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</si>
  <si>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</si>
  <si>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</si>
  <si>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</si>
  <si>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</si>
  <si>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</si>
  <si>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</si>
  <si>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</si>
  <si>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</si>
  <si>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</si>
  <si>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</si>
  <si>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</si>
  <si>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</si>
  <si>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</si>
  <si>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</si>
  <si>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</si>
  <si>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</si>
  <si>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</si>
  <si>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</si>
  <si>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</si>
  <si>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</si>
  <si>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</si>
  <si>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</si>
  <si>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</si>
  <si>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</si>
  <si>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</si>
  <si>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</si>
  <si>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</si>
  <si>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</si>
  <si>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</si>
  <si>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</si>
  <si>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</si>
  <si>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</si>
  <si>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</si>
  <si>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</si>
  <si>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</si>
  <si>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</si>
  <si>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</si>
  <si>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</si>
  <si>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</si>
  <si>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</si>
  <si>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</si>
  <si>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</si>
  <si>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</si>
  <si>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</si>
  <si>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</si>
  <si>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</si>
  <si>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</si>
  <si>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</si>
  <si>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</si>
  <si>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</si>
  <si>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</si>
  <si>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</si>
  <si>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</si>
  <si>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</si>
  <si>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</si>
  <si>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</si>
  <si>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</si>
  <si>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</si>
  <si>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</si>
  <si>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</si>
  <si>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</si>
  <si>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</si>
  <si>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</si>
  <si>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</si>
  <si>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</si>
  <si>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</si>
  <si>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</si>
  <si>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</si>
  <si>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</si>
  <si>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</si>
  <si>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</si>
  <si>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</si>
  <si>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</si>
  <si>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</si>
  <si>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</si>
  <si>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</si>
  <si>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</si>
  <si>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</si>
  <si>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</si>
  <si>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</si>
  <si>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</si>
  <si>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</si>
  <si>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</si>
  <si>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</si>
  <si>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</si>
  <si>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</si>
  <si>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</si>
  <si>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</si>
  <si>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</si>
  <si>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</si>
  <si>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</si>
  <si>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</si>
  <si>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</si>
  <si>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</si>
  <si>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</si>
  <si>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</si>
  <si>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</si>
  <si>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</si>
  <si>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</si>
  <si>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</si>
  <si>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</si>
  <si>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</si>
  <si>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</si>
  <si>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</si>
  <si>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</si>
  <si>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</si>
  <si>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</si>
  <si>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</si>
  <si>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</si>
  <si>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</si>
  <si>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</si>
  <si>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</si>
  <si>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</si>
  <si>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</si>
  <si>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</si>
  <si>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</si>
  <si>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</si>
  <si>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</si>
  <si>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</si>
  <si>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</si>
  <si>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</si>
  <si>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</si>
  <si>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</si>
  <si>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</si>
  <si>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</si>
  <si>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</si>
  <si>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</si>
  <si>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</si>
  <si>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</si>
  <si>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</si>
  <si>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</si>
  <si>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</si>
  <si>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</si>
  <si>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</si>
  <si>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</si>
  <si>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</si>
  <si>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</si>
  <si>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</si>
  <si>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</si>
  <si>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</si>
  <si>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</si>
  <si>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</si>
  <si>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</si>
  <si>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</si>
  <si>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</si>
  <si>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</si>
  <si>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</si>
  <si>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</si>
  <si>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</si>
  <si>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</si>
  <si>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</si>
  <si>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</si>
  <si>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</si>
  <si>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</si>
  <si>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</si>
  <si>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</si>
  <si>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</si>
  <si>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</si>
  <si>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</si>
  <si>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</si>
  <si>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</si>
  <si>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</si>
  <si>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</si>
  <si>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</si>
  <si>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</si>
  <si>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</si>
  <si>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</si>
  <si>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</si>
  <si>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</si>
  <si>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</si>
  <si>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</si>
  <si>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</si>
  <si>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</si>
  <si>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</si>
  <si>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</si>
  <si>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</si>
  <si>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</si>
  <si>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</si>
  <si>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</si>
  <si>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</si>
  <si>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</si>
  <si>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</si>
  <si>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</si>
  <si>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</si>
  <si>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</si>
  <si>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</si>
  <si>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</si>
  <si>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</si>
  <si>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</si>
  <si>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</si>
  <si>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</si>
  <si>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</si>
  <si>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</si>
  <si>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</si>
  <si>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</si>
  <si>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</si>
  <si>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</si>
  <si>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</si>
  <si>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</si>
  <si>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</si>
  <si>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</si>
  <si>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</si>
  <si>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</si>
  <si>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</si>
  <si>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</si>
  <si>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</si>
  <si>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</si>
  <si>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</si>
  <si>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</si>
  <si>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</si>
  <si>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</si>
  <si>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</si>
  <si>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</si>
  <si>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</si>
  <si>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</si>
  <si>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</si>
  <si>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</si>
  <si>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</si>
  <si>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</si>
  <si>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</si>
  <si>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</si>
  <si>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</si>
  <si>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</si>
  <si>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</si>
  <si>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</si>
  <si>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</si>
  <si>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</si>
  <si>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</si>
  <si>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</si>
  <si>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</si>
  <si>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</si>
  <si>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</si>
  <si>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</si>
  <si>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</si>
  <si>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</si>
  <si>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</si>
  <si>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</si>
  <si>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</si>
  <si>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</si>
  <si>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</si>
  <si>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</si>
  <si>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</si>
  <si>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</si>
  <si>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</si>
  <si>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</si>
  <si>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</si>
  <si>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</si>
  <si>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</si>
  <si>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</si>
  <si>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</si>
  <si>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</si>
  <si>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</si>
  <si>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</si>
  <si>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</si>
  <si>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</si>
  <si>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</si>
  <si>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</si>
  <si>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</si>
  <si>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</si>
  <si>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</si>
  <si>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</si>
  <si>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</si>
  <si>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</si>
  <si>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</si>
  <si>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</si>
  <si>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</si>
  <si>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</si>
  <si>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</si>
  <si>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</si>
  <si>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</si>
  <si>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</si>
  <si>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</si>
  <si>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</si>
  <si>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</si>
  <si>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</si>
  <si>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</si>
  <si>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</si>
  <si>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</si>
  <si>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</si>
  <si>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</si>
  <si>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</si>
  <si>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</si>
  <si>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</si>
  <si>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</si>
  <si>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</si>
  <si>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</si>
  <si>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</si>
  <si>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</si>
  <si>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</si>
  <si>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</si>
  <si>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</si>
  <si>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</si>
  <si>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</si>
  <si>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</si>
  <si>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</si>
  <si>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</si>
  <si>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</si>
  <si>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</si>
  <si>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</si>
  <si>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</si>
  <si>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</si>
  <si>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</si>
  <si>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</si>
  <si>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</si>
  <si>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</si>
  <si>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</si>
  <si>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</si>
  <si>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</si>
  <si>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</si>
  <si>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</si>
  <si>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</si>
  <si>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</si>
  <si>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</si>
  <si>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</si>
  <si>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</si>
  <si>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</si>
  <si>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</si>
  <si>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</si>
  <si>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</si>
  <si>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</si>
  <si>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</si>
  <si>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</si>
  <si>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</si>
  <si>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</si>
  <si>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</si>
  <si>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</si>
  <si>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</si>
  <si>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</si>
  <si>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</si>
  <si>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</si>
  <si>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</si>
  <si>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</si>
  <si>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</si>
  <si>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</si>
  <si>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</si>
  <si>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</si>
  <si>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</si>
  <si>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</si>
  <si>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</si>
  <si>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</si>
  <si>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</si>
  <si>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</si>
  <si>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</si>
  <si>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</si>
  <si>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</si>
  <si>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</si>
  <si>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</si>
  <si>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</si>
  <si>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</si>
  <si>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</si>
  <si>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</si>
  <si>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</si>
  <si>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</si>
  <si>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</si>
  <si>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</si>
  <si>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</si>
  <si>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</si>
  <si>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</si>
  <si>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</si>
  <si>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</si>
  <si>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</si>
  <si>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</si>
  <si>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</si>
  <si>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</si>
  <si>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</si>
  <si>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</si>
  <si>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</si>
  <si>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</si>
  <si>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</si>
  <si>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</si>
  <si>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</si>
  <si>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</si>
  <si>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</si>
  <si>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</si>
  <si>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</si>
  <si>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</si>
  <si>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</si>
  <si>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</si>
  <si>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</si>
  <si>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</si>
  <si>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</si>
  <si>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</si>
  <si>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</si>
  <si>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</si>
  <si>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</si>
  <si>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</si>
  <si>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</si>
  <si>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</si>
  <si>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</si>
  <si>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</si>
  <si>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</si>
  <si>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</si>
  <si>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</si>
  <si>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</si>
  <si>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</si>
  <si>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</si>
  <si>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</si>
  <si>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</si>
  <si>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</si>
  <si>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</si>
  <si>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</si>
  <si>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</si>
  <si>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</si>
  <si>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</si>
  <si>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</si>
  <si>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</si>
  <si>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</si>
  <si>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</si>
  <si>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</si>
  <si>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</si>
  <si>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</si>
  <si>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</si>
  <si>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</si>
  <si>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</si>
  <si>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</si>
  <si>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</si>
  <si>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</si>
  <si>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</si>
  <si>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</si>
  <si>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</si>
  <si>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</si>
  <si>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</si>
  <si>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</si>
  <si>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</si>
  <si>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</si>
  <si>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</si>
  <si>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</si>
  <si>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</si>
  <si>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</si>
  <si>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</si>
  <si>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</si>
  <si>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</si>
  <si>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</si>
  <si>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</si>
  <si>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</si>
  <si>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</si>
  <si>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</si>
  <si>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</si>
  <si>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</si>
  <si>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</si>
  <si>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</si>
  <si>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</si>
  <si>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</si>
  <si>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</si>
  <si>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</si>
  <si>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</si>
  <si>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</si>
  <si>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</si>
  <si>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</si>
  <si>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</si>
  <si>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</si>
  <si>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</si>
  <si>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</si>
  <si>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</si>
  <si>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</si>
  <si>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</si>
  <si>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</si>
  <si>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</si>
  <si>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</si>
  <si>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</si>
  <si>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</si>
  <si>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</si>
  <si>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</si>
  <si>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</si>
  <si>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</si>
  <si>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</si>
  <si>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</si>
  <si>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</si>
  <si>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</si>
  <si>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</si>
  <si>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</si>
  <si>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</si>
  <si>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</si>
  <si>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</si>
  <si>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</si>
  <si>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</si>
  <si>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</si>
  <si>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</si>
  <si>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</si>
  <si>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</si>
  <si>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</si>
  <si>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</si>
  <si>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</si>
  <si>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</si>
  <si>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</si>
  <si>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</si>
  <si>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</si>
  <si>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</si>
  <si>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Republic of Austria</t>
  </si>
  <si>
    <t>A. Austrian Transparency Template - General Information</t>
  </si>
  <si>
    <t>Austrian Transparency Template</t>
  </si>
  <si>
    <t>B1. Austrian Transparency Template - Mortgage Assets</t>
  </si>
  <si>
    <t>C. Austrian Transparency Template - Glossary</t>
  </si>
  <si>
    <t>1. Glossary - Standard Austrian Items</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</si>
  <si>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</si>
  <si>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</si>
  <si>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</si>
  <si>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</si>
  <si>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</si>
  <si>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</si>
  <si>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</si>
  <si>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</si>
  <si>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</si>
  <si>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</si>
  <si>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</si>
  <si>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</si>
  <si>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</si>
  <si>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</si>
  <si>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r>
      <t>The Pfandbriefforum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</si>
  <si>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</si>
  <si>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</si>
  <si>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</si>
  <si>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Raiffeisenlandesbank Oberösterreich Aktiengesellschaft</t>
  </si>
  <si>
    <t>43 for Mortgage Assets</t>
  </si>
  <si>
    <t>www.rlbooe.at/investor relations</t>
  </si>
  <si>
    <t>Y</t>
  </si>
  <si>
    <t>Art 129 compliant</t>
  </si>
  <si>
    <t>o/w Forest &amp; Agriculture</t>
  </si>
  <si>
    <t>o/w Housing Cooperatives / Multi-family assets</t>
  </si>
  <si>
    <t>48 for Public Sector Assets</t>
  </si>
  <si>
    <t>18 for Public Sector Assets</t>
  </si>
  <si>
    <t>129 for Public Sector Assets</t>
  </si>
  <si>
    <t>166 for Public Sector Assets</t>
  </si>
  <si>
    <t>Share of Government Guaranteed Bank Bonds 
(own issues or issued by affiliates) (% of total cover pool)</t>
  </si>
  <si>
    <t>ISIN</t>
  </si>
  <si>
    <t>AT0000A10709</t>
  </si>
  <si>
    <t>AT0000A10G94</t>
  </si>
  <si>
    <t>AT0000A143S2</t>
  </si>
  <si>
    <t>AT0000A14PM9</t>
  </si>
  <si>
    <t>AT0000A1D541</t>
  </si>
  <si>
    <t>AT0000A1FQ25</t>
  </si>
  <si>
    <t>QOXDBA037039</t>
  </si>
  <si>
    <t>AT0000A18W70</t>
  </si>
  <si>
    <t>QOXDBA031495</t>
  </si>
  <si>
    <t>QOXDBA031503</t>
  </si>
  <si>
    <t>QOXDBA031172</t>
  </si>
  <si>
    <t>QOXDBA031412</t>
  </si>
  <si>
    <t>QOXDBA031933</t>
  </si>
  <si>
    <t>QOXDBA032154</t>
  </si>
  <si>
    <t>QOXDBA032220</t>
  </si>
  <si>
    <t>AT0000A1JPX9</t>
  </si>
  <si>
    <t>XS1495631993</t>
  </si>
  <si>
    <t>AT0000A1Z7E1</t>
  </si>
  <si>
    <t>AT0000A1ZYG2</t>
  </si>
  <si>
    <t>AT0000A21AU9</t>
  </si>
  <si>
    <t>AT0000A228U7</t>
  </si>
  <si>
    <t>QOXDBA044266</t>
  </si>
  <si>
    <t>QOXDBA044274</t>
  </si>
  <si>
    <t>QOXDBA044449</t>
  </si>
  <si>
    <t>QOXDBA044431</t>
  </si>
  <si>
    <t>QOXDBA044415</t>
  </si>
  <si>
    <t>QOXDBA044464</t>
  </si>
  <si>
    <t>QOXDBA044290</t>
  </si>
  <si>
    <t>AT0000A28XS0</t>
  </si>
  <si>
    <t>AT0000A2B5W4</t>
  </si>
  <si>
    <t>AT0000A2AYV2</t>
  </si>
  <si>
    <t>AT0000A2GGR4</t>
  </si>
  <si>
    <t>AT0000A2D7C0</t>
  </si>
  <si>
    <t>AT0000A2CFT1</t>
  </si>
  <si>
    <t>AT0000A2SUG3</t>
  </si>
  <si>
    <t>AT0000A2SL32</t>
  </si>
  <si>
    <t>AT0000A2SQN7</t>
  </si>
  <si>
    <t>AT0000A2TMA1</t>
  </si>
  <si>
    <t>AT0000A2TWR4</t>
  </si>
  <si>
    <t>AT0000A2VJA3</t>
  </si>
  <si>
    <t>AT0000A2WUT8</t>
  </si>
  <si>
    <t>AT0000A2XLA5</t>
  </si>
  <si>
    <t>AT0000A2XMV9</t>
  </si>
  <si>
    <t>AT0000A2YD59</t>
  </si>
  <si>
    <t>AT0000A2YP55</t>
  </si>
  <si>
    <t>Share of intragroup pooled bond structures issued in line with article 8 of Directive (EU) 2019/2162 (own issues or issued by affiliates) (% of total cover pool)</t>
  </si>
  <si>
    <t>Cut-off Date: 30/09/2022</t>
  </si>
  <si>
    <t>AT000B022546</t>
  </si>
  <si>
    <t>AT000B022595</t>
  </si>
  <si>
    <t>AT000B022868</t>
  </si>
  <si>
    <t>AT000B023213</t>
  </si>
  <si>
    <t>AT000B023239</t>
  </si>
  <si>
    <t>AT000B022702</t>
  </si>
  <si>
    <t>AT000B022751</t>
  </si>
  <si>
    <t>AT000B022942</t>
  </si>
  <si>
    <t>AT000B022132</t>
  </si>
  <si>
    <t>AT000B023247</t>
  </si>
  <si>
    <t>AT000B022876</t>
  </si>
  <si>
    <t>AT000B023262</t>
  </si>
  <si>
    <t>AT000B023312</t>
  </si>
  <si>
    <t>AT000B022819</t>
  </si>
  <si>
    <t>AT000B023015</t>
  </si>
  <si>
    <t>AT000B023064</t>
  </si>
  <si>
    <t>AT000B022736</t>
  </si>
  <si>
    <t>AT000B022934</t>
  </si>
  <si>
    <t>AT000B023114</t>
  </si>
  <si>
    <t>AT000B022207</t>
  </si>
  <si>
    <t>AT000B022496</t>
  </si>
  <si>
    <t>AT000B022959</t>
  </si>
  <si>
    <t>AT000B023296</t>
  </si>
  <si>
    <t>AT000B023254</t>
  </si>
  <si>
    <t>AT000B023221</t>
  </si>
  <si>
    <t>AT000B023155</t>
  </si>
  <si>
    <t>AT000B023148</t>
  </si>
  <si>
    <t>AT000B023130</t>
  </si>
  <si>
    <t>AT000B022967</t>
  </si>
  <si>
    <t>AT000B022124</t>
  </si>
  <si>
    <t>AT000B022744</t>
  </si>
  <si>
    <t>AT000B022850</t>
  </si>
  <si>
    <t>AT000B023023</t>
  </si>
  <si>
    <t>AT000B023205</t>
  </si>
  <si>
    <t>AT000B023338</t>
  </si>
  <si>
    <t>AT0000A30384</t>
  </si>
  <si>
    <t>AT0000A305S7</t>
  </si>
  <si>
    <t>AT0000A306D7</t>
  </si>
  <si>
    <t>AT0000A306G0</t>
  </si>
  <si>
    <t>AT0000A30SU2</t>
  </si>
  <si>
    <t>Mortgage Cover Pool A - PfandBG</t>
  </si>
  <si>
    <t>Pfandbrief aus dem Deckungsstock der ehemaligen Hypo Salzburg.</t>
  </si>
  <si>
    <t>Face value</t>
  </si>
  <si>
    <t>Comment</t>
  </si>
  <si>
    <t>Mortgage Cover Pool A</t>
  </si>
  <si>
    <t>12. D. List of Issuances</t>
  </si>
  <si>
    <t xml:space="preserve"> D. List of Issuances</t>
  </si>
  <si>
    <t>9. CRR Definition</t>
  </si>
  <si>
    <t>Maturity Extention Triggers</t>
  </si>
  <si>
    <t>Valuation Method</t>
  </si>
  <si>
    <t>12 Harmonised Glossary</t>
  </si>
  <si>
    <t>Link to Austrian "Pfandbriefgesetz" (§22)</t>
  </si>
  <si>
    <t>Link to Austrian "Pfandbriefgesetz" (§6)</t>
  </si>
  <si>
    <t>Aligned with CRR Art 129 (3) and CRR Art 208</t>
  </si>
  <si>
    <t>Defaulted Loans pursuant Art 178 CRR</t>
  </si>
  <si>
    <t>CBD Compliance (Y/N)</t>
  </si>
  <si>
    <t>Voluntary</t>
  </si>
  <si>
    <t>Initial Date of Issuance</t>
  </si>
  <si>
    <t>Maturity Date</t>
  </si>
  <si>
    <t>Coupon</t>
  </si>
  <si>
    <t>Coverage Requirements (§9 PfandBG AT)</t>
  </si>
  <si>
    <t>Coverage Requirements NPV (§9 PfandBG AT)</t>
  </si>
  <si>
    <t>o/w Liquidity Buffer Assets</t>
  </si>
  <si>
    <t>D1. Bond List</t>
  </si>
  <si>
    <t>Transaction</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</si>
  <si>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</si>
  <si>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</si>
  <si>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</si>
  <si>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</si>
  <si>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</si>
  <si>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</si>
  <si>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</si>
  <si>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(4) Market Risk:</t>
  </si>
  <si>
    <t>(4) Hedging Strategy</t>
  </si>
  <si>
    <t xml:space="preserve">(5) Maturity structure of cover assets: </t>
  </si>
  <si>
    <t xml:space="preserve">(5) Maturity structure of covered bonds: </t>
  </si>
  <si>
    <t>(5) Overview maturity extension triggers:</t>
  </si>
  <si>
    <t>(6) Levels of OC:</t>
  </si>
  <si>
    <t>(7) Percentage of loans in default:</t>
  </si>
  <si>
    <t>(4.1) Interest rate risk - cover pool:</t>
  </si>
  <si>
    <t>(4.2) Currency risk - cover pool:</t>
  </si>
  <si>
    <t>(4.1) Interest rate risk - covered bond:</t>
  </si>
  <si>
    <t>(4.2) Currency risk - covered bond:</t>
  </si>
  <si>
    <t>(4.3) o/w Liquidity Risk - primary assets cover pool:</t>
  </si>
  <si>
    <t>(4.4)) o/w Credit Risk:</t>
  </si>
  <si>
    <t>G.4.1.14</t>
  </si>
  <si>
    <t>G.4.1.15</t>
  </si>
  <si>
    <t>G.4.1.16</t>
  </si>
  <si>
    <t>G.4.1.17</t>
  </si>
  <si>
    <t>G.4.1.18</t>
  </si>
  <si>
    <t>G.4.1.19</t>
  </si>
  <si>
    <t>G.4.1.20</t>
  </si>
  <si>
    <t xml:space="preserve">Legal/Regulatory Overcollateralisation is the overcollateralisation percentage required to be provided by each Issuer and included/disclosed in the national covered bond framework. </t>
  </si>
  <si>
    <t>OC Calculation: Legal / Regulatory</t>
  </si>
  <si>
    <t>OC Calculation: Voluntary</t>
  </si>
  <si>
    <t>Voluntary Overcollateralisation is the difference (if positive) between the actual overcollateralisation provided by an Issuer and the higher of the contractual and statutory overcollateralisation.</t>
  </si>
  <si>
    <t>Actual Overcollateralisation is the overcollatteralisation percentage between the outstanding covered bonds and the cover pool</t>
  </si>
  <si>
    <t>HG.1.14</t>
  </si>
  <si>
    <t>HG.1.15</t>
  </si>
  <si>
    <t>20 Harmonised Glossary</t>
  </si>
  <si>
    <t>147 Public Sector Assets</t>
  </si>
  <si>
    <t>196 Residential Mortgage Assets</t>
  </si>
  <si>
    <t>297 Commercial Mortgage Assets</t>
  </si>
  <si>
    <t>18 for Harmonised Glossary</t>
  </si>
  <si>
    <t xml:space="preserve">44 Over-collateralisation (OC) </t>
  </si>
  <si>
    <t>162 Mortgage Assets</t>
  </si>
  <si>
    <t>221 Liquidity buffer</t>
  </si>
  <si>
    <t>4. Compliance Art 14 CBD Check table</t>
  </si>
  <si>
    <t>A: ATT General</t>
  </si>
  <si>
    <t>B1: ATT Mortgage Assets</t>
  </si>
  <si>
    <t>C: ATT Harmonised Glossary</t>
  </si>
  <si>
    <t>Disclaimer</t>
  </si>
  <si>
    <t>Reporting Date: 19/10/2022</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</si>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</sst>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
    <numFmt numFmtId="169" formatCode="#,##0.000000000,,"/>
    <numFmt numFmtId="170" formatCode="#,##0.00000000000,,"/>
    <numFmt numFmtId="171" formatCode="0.00000000"/>
    <numFmt numFmtId="172" formatCode="dd/mm/yyyy;@"/>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1"/>
      <color theme="1"/>
      <name val="Arial"/>
      <family val="2"/>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6" fillId="0" borderId="0"/>
    <xf numFmtId="0" fontId="23" fillId="0" borderId="0">
      <alignment horizontal="left" wrapText="1"/>
    </xf>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4" borderId="0" applyNumberFormat="0" applyBorder="0" applyAlignment="0" applyProtection="0"/>
    <xf numFmtId="0" fontId="39" fillId="15"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2" borderId="0" applyNumberFormat="0" applyBorder="0" applyAlignment="0" applyProtection="0"/>
    <xf numFmtId="0" fontId="40" fillId="6" borderId="0" applyNumberFormat="0" applyBorder="0" applyAlignment="0" applyProtection="0"/>
    <xf numFmtId="0" fontId="41" fillId="23" borderId="16" applyNumberFormat="0" applyAlignment="0" applyProtection="0"/>
    <xf numFmtId="0" fontId="42"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3" fillId="0" borderId="0" applyNumberFormat="0" applyFill="0" applyBorder="0" applyAlignment="0" applyProtection="0"/>
    <xf numFmtId="0" fontId="44" fillId="7" borderId="0" applyNumberFormat="0" applyBorder="0" applyAlignment="0" applyProtection="0"/>
    <xf numFmtId="0" fontId="45" fillId="0" borderId="18" applyNumberFormat="0" applyFill="0" applyAlignment="0" applyProtection="0"/>
    <xf numFmtId="0" fontId="46" fillId="0" borderId="19" applyNumberFormat="0" applyFill="0" applyAlignment="0" applyProtection="0"/>
    <xf numFmtId="0" fontId="47" fillId="0" borderId="20" applyNumberFormat="0" applyFill="0" applyAlignment="0" applyProtection="0"/>
    <xf numFmtId="0" fontId="47" fillId="0" borderId="0" applyNumberFormat="0" applyFill="0" applyBorder="0" applyAlignment="0" applyProtection="0"/>
    <xf numFmtId="0" fontId="48" fillId="10" borderId="16" applyNumberFormat="0" applyAlignment="0" applyProtection="0"/>
    <xf numFmtId="0" fontId="49" fillId="0" borderId="21" applyNumberFormat="0" applyFill="0" applyAlignment="0" applyProtection="0"/>
    <xf numFmtId="0" fontId="38" fillId="25" borderId="22" applyNumberFormat="0" applyFont="0" applyAlignment="0" applyProtection="0"/>
    <xf numFmtId="0" fontId="50"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8"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1" fillId="0" borderId="0" applyNumberFormat="0" applyFill="0" applyBorder="0" applyAlignment="0" applyProtection="0"/>
    <xf numFmtId="0" fontId="52" fillId="0" borderId="24" applyNumberFormat="0" applyFill="0" applyAlignment="0" applyProtection="0"/>
    <xf numFmtId="0" fontId="53" fillId="0" borderId="0" applyNumberFormat="0" applyFill="0" applyBorder="0" applyAlignment="0" applyProtection="0"/>
    <xf numFmtId="166" fontId="4" fillId="0" borderId="0" applyFont="0" applyFill="0" applyBorder="0" applyAlignment="0" applyProtection="0"/>
    <xf numFmtId="0" fontId="54" fillId="0" borderId="0" applyNumberFormat="0" applyFill="0" applyBorder="0" applyAlignment="0" applyProtection="0"/>
    <xf numFmtId="0" fontId="55" fillId="0" borderId="25" applyNumberFormat="0" applyFill="0" applyAlignment="0" applyProtection="0"/>
    <xf numFmtId="0" fontId="56" fillId="0" borderId="26" applyNumberFormat="0" applyFill="0" applyAlignment="0" applyProtection="0"/>
    <xf numFmtId="0" fontId="57" fillId="0" borderId="27" applyNumberFormat="0" applyFill="0" applyAlignment="0" applyProtection="0"/>
    <xf numFmtId="0" fontId="57" fillId="0" borderId="0" applyNumberFormat="0" applyFill="0" applyBorder="0" applyAlignment="0" applyProtection="0"/>
    <xf numFmtId="0" fontId="58" fillId="26" borderId="0" applyNumberFormat="0" applyBorder="0" applyAlignment="0" applyProtection="0"/>
    <xf numFmtId="0" fontId="59" fillId="27" borderId="0" applyNumberFormat="0" applyBorder="0" applyAlignment="0" applyProtection="0"/>
    <xf numFmtId="0" fontId="60" fillId="28" borderId="0" applyNumberFormat="0" applyBorder="0" applyAlignment="0" applyProtection="0"/>
    <xf numFmtId="0" fontId="61" fillId="29" borderId="28" applyNumberFormat="0" applyAlignment="0" applyProtection="0"/>
    <xf numFmtId="0" fontId="62" fillId="30" borderId="29" applyNumberFormat="0" applyAlignment="0" applyProtection="0"/>
    <xf numFmtId="0" fontId="63" fillId="30" borderId="28" applyNumberFormat="0" applyAlignment="0" applyProtection="0"/>
    <xf numFmtId="0" fontId="64" fillId="0" borderId="30" applyNumberFormat="0" applyFill="0" applyAlignment="0" applyProtection="0"/>
    <xf numFmtId="0" fontId="5" fillId="31" borderId="31" applyNumberFormat="0" applyAlignment="0" applyProtection="0"/>
    <xf numFmtId="0" fontId="65" fillId="0" borderId="0" applyNumberFormat="0" applyFill="0" applyBorder="0" applyAlignment="0" applyProtection="0"/>
    <xf numFmtId="0" fontId="4" fillId="32" borderId="32" applyNumberFormat="0" applyFont="0" applyAlignment="0" applyProtection="0"/>
    <xf numFmtId="0" fontId="66"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cellStyleXfs>
  <cellXfs count="18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7" fillId="0" borderId="0" xfId="0" quotePrefix="1" applyFont="1" applyFill="1" applyBorder="1" applyAlignment="1">
      <alignment horizontal="center" vertical="center" wrapText="1"/>
    </xf>
    <xf numFmtId="0" fontId="2" fillId="2"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9" fontId="19" fillId="0" borderId="0" xfId="1" applyFont="1" applyFill="1" applyBorder="1" applyAlignment="1">
      <alignment horizontal="center" vertical="center" wrapText="1"/>
    </xf>
    <xf numFmtId="0" fontId="0" fillId="0" borderId="0" xfId="0" applyFont="1" applyAlignment="1"/>
    <xf numFmtId="0" fontId="15" fillId="4" borderId="0"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6" fillId="3" borderId="0" xfId="0" quotePrefix="1" applyFont="1" applyFill="1" applyBorder="1" applyAlignment="1">
      <alignment horizontal="center" vertical="center" wrapText="1"/>
    </xf>
    <xf numFmtId="0" fontId="17" fillId="3"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8" fillId="3" borderId="0" xfId="0" quotePrefix="1" applyFont="1" applyFill="1" applyBorder="1" applyAlignment="1">
      <alignment horizontal="center" vertical="center" wrapText="1"/>
    </xf>
    <xf numFmtId="0" fontId="15" fillId="0" borderId="0" xfId="0" applyFont="1" applyFill="1" applyBorder="1" applyAlignment="1">
      <alignment horizontal="center" vertical="center"/>
    </xf>
    <xf numFmtId="0" fontId="30" fillId="0" borderId="0" xfId="0" applyFont="1" applyFill="1" applyAlignment="1">
      <alignment horizontal="left" vertical="center" wrapText="1"/>
    </xf>
    <xf numFmtId="10" fontId="2" fillId="0" borderId="0" xfId="1"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2" fontId="18" fillId="3" borderId="0" xfId="0" quotePrefix="1"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0" fontId="67" fillId="0" borderId="0" xfId="0" applyFont="1" applyBorder="1"/>
    <xf numFmtId="0" fontId="2" fillId="0" borderId="0" xfId="0" applyFont="1" applyAlignme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Fill="1" applyBorder="1" applyAlignment="1">
      <alignment horizontal="center" vertical="center" wrapText="1"/>
    </xf>
    <xf numFmtId="0" fontId="15" fillId="57" borderId="0" xfId="0" applyFont="1" applyFill="1" applyBorder="1" applyAlignment="1">
      <alignment horizontal="center" vertical="center" wrapText="1"/>
    </xf>
    <xf numFmtId="0" fontId="18" fillId="0" borderId="0" xfId="0" applyFont="1" applyBorder="1" applyAlignment="1">
      <alignment horizontal="center"/>
    </xf>
    <xf numFmtId="10" fontId="3" fillId="0" borderId="0" xfId="0" applyNumberFormat="1" applyFont="1" applyFill="1" applyBorder="1" applyAlignment="1">
      <alignment horizontal="center" vertical="center" wrapText="1"/>
    </xf>
    <xf numFmtId="10" fontId="0" fillId="0" borderId="0" xfId="0" applyNumberFormat="1" applyFont="1" applyFill="1" applyBorder="1" applyAlignment="1">
      <alignment horizontal="center" vertical="center" wrapText="1"/>
    </xf>
    <xf numFmtId="10" fontId="17" fillId="0" borderId="0" xfId="0" applyNumberFormat="1" applyFont="1" applyFill="1" applyBorder="1" applyAlignment="1">
      <alignment horizontal="center" vertical="center" wrapText="1"/>
    </xf>
    <xf numFmtId="10" fontId="17" fillId="4" borderId="0" xfId="0" applyNumberFormat="1" applyFont="1" applyFill="1" applyBorder="1" applyAlignment="1">
      <alignment horizontal="center" vertical="center" wrapText="1"/>
    </xf>
    <xf numFmtId="10" fontId="3" fillId="3" borderId="0" xfId="0"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10" fontId="18" fillId="3" borderId="0" xfId="0" quotePrefix="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14" fillId="0" borderId="0" xfId="2" applyNumberForma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0" fontId="15" fillId="0" borderId="0" xfId="0" applyNumberFormat="1" applyFont="1" applyFill="1" applyBorder="1" applyAlignment="1">
      <alignment vertical="center" wrapText="1"/>
    </xf>
    <xf numFmtId="10" fontId="0" fillId="4" borderId="0" xfId="0" applyNumberFormat="1" applyFont="1" applyFill="1" applyBorder="1" applyAlignment="1">
      <alignment horizontal="center" vertical="center" wrapText="1"/>
    </xf>
    <xf numFmtId="10" fontId="22" fillId="3" borderId="0" xfId="0" applyNumberFormat="1" applyFont="1" applyFill="1" applyBorder="1" applyAlignment="1">
      <alignment horizontal="center" vertical="center" wrapText="1"/>
    </xf>
    <xf numFmtId="10" fontId="18" fillId="3" borderId="0" xfId="0"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0" fontId="19" fillId="0" borderId="0" xfId="0" quotePrefix="1" applyNumberFormat="1" applyFont="1" applyFill="1" applyBorder="1" applyAlignment="1">
      <alignment horizontal="right" vertical="center" wrapText="1"/>
    </xf>
    <xf numFmtId="10" fontId="17" fillId="3"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0" fontId="14" fillId="0" borderId="0" xfId="2" applyAlignment="1">
      <alignment horizontal="center" vertical="center"/>
    </xf>
    <xf numFmtId="167"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Fill="1" applyBorder="1" applyAlignment="1">
      <alignment horizontal="center" vertical="center" wrapText="1"/>
    </xf>
    <xf numFmtId="2" fontId="2" fillId="0" borderId="0" xfId="0" applyNumberFormat="1" applyFont="1" applyAlignment="1">
      <alignment horizontal="center" vertical="center" wrapText="1"/>
    </xf>
    <xf numFmtId="3" fontId="18"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70" fontId="2" fillId="0" borderId="0" xfId="0" applyNumberFormat="1" applyFont="1" applyFill="1" applyBorder="1" applyAlignment="1">
      <alignment horizontal="center" vertical="center" wrapText="1"/>
    </xf>
    <xf numFmtId="4" fontId="0" fillId="0" borderId="0" xfId="0" applyNumberFormat="1"/>
    <xf numFmtId="1" fontId="2" fillId="0" borderId="0" xfId="0" applyNumberFormat="1" applyFont="1" applyAlignment="1">
      <alignment horizontal="center" vertical="center" wrapText="1"/>
    </xf>
    <xf numFmtId="0" fontId="68"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7"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14" fillId="0" borderId="12" xfId="2" applyFont="1" applyFill="1" applyBorder="1" applyAlignment="1">
      <alignment horizontal="center" vertical="center" wrapText="1"/>
    </xf>
    <xf numFmtId="0" fontId="14" fillId="0" borderId="12" xfId="2" quotePrefix="1" applyFont="1" applyFill="1" applyBorder="1" applyAlignment="1">
      <alignment horizontal="center" vertical="center" wrapText="1"/>
    </xf>
    <xf numFmtId="0" fontId="14" fillId="0" borderId="11" xfId="2" quotePrefix="1" applyFont="1" applyFill="1" applyBorder="1" applyAlignment="1">
      <alignment horizontal="center" vertical="center" wrapText="1"/>
    </xf>
    <xf numFmtId="0" fontId="14" fillId="0" borderId="0" xfId="2" quotePrefix="1" applyFont="1" applyFill="1" applyBorder="1" applyAlignment="1">
      <alignment horizontal="center" vertical="center" wrapText="1"/>
    </xf>
    <xf numFmtId="2" fontId="0" fillId="0" borderId="0" xfId="0" applyNumberFormat="1" applyFont="1" applyAlignment="1">
      <alignment horizontal="center" vertical="center" wrapText="1"/>
    </xf>
    <xf numFmtId="0" fontId="5" fillId="4" borderId="0" xfId="0" quotePrefix="1" applyFont="1" applyFill="1" applyBorder="1" applyAlignment="1">
      <alignment horizontal="center" vertical="center" wrapText="1"/>
    </xf>
    <xf numFmtId="2" fontId="0" fillId="0" borderId="0" xfId="0" applyNumberFormat="1" applyFont="1" applyFill="1" applyAlignment="1">
      <alignment horizontal="center"/>
    </xf>
    <xf numFmtId="0" fontId="9" fillId="0" borderId="0" xfId="0" applyFont="1" applyAlignment="1">
      <alignment horizontal="left"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center" vertical="center" wrapText="1"/>
    </xf>
    <xf numFmtId="0" fontId="16" fillId="3" borderId="0" xfId="0" quotePrefix="1" applyFont="1" applyFill="1" applyAlignment="1">
      <alignment horizontal="center" vertical="center" wrapText="1"/>
    </xf>
    <xf numFmtId="0" fontId="18" fillId="3" borderId="0" xfId="0" applyFont="1" applyFill="1" applyAlignment="1">
      <alignment horizontal="center" vertical="center" wrapText="1"/>
    </xf>
    <xf numFmtId="0" fontId="16" fillId="3" borderId="0" xfId="0" applyFont="1" applyFill="1" applyAlignment="1">
      <alignment horizontal="center" vertical="center" wrapText="1"/>
    </xf>
    <xf numFmtId="0" fontId="19" fillId="0" borderId="0" xfId="0" applyFont="1" applyFill="1" applyBorder="1" applyAlignment="1">
      <alignment horizontal="left" vertical="center" wrapText="1"/>
    </xf>
    <xf numFmtId="0" fontId="2" fillId="0" borderId="0" xfId="0" applyFont="1" applyAlignment="1">
      <alignment horizontal="center" vertical="center" wrapText="1"/>
    </xf>
    <xf numFmtId="171" fontId="2" fillId="0" borderId="0" xfId="0" applyNumberFormat="1" applyFont="1" applyFill="1" applyBorder="1" applyAlignment="1">
      <alignment horizontal="center" vertical="center" wrapText="1"/>
    </xf>
    <xf numFmtId="0" fontId="18" fillId="3" borderId="0" xfId="0" quotePrefix="1" applyFont="1" applyFill="1" applyAlignment="1">
      <alignment horizontal="center" vertical="center" wrapText="1"/>
    </xf>
    <xf numFmtId="0" fontId="17" fillId="3" borderId="0" xfId="0" applyFont="1" applyFill="1" applyAlignment="1">
      <alignment horizontal="center" vertical="center" wrapText="1"/>
    </xf>
    <xf numFmtId="10" fontId="3" fillId="3"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27" fillId="0" borderId="0" xfId="2" applyFont="1" applyFill="1" applyBorder="1" applyAlignment="1">
      <alignment horizontal="center" vertical="center" wrapText="1"/>
    </xf>
    <xf numFmtId="172" fontId="0" fillId="0" borderId="0" xfId="0" applyNumberFormat="1"/>
    <xf numFmtId="172" fontId="16" fillId="3" borderId="0" xfId="0" quotePrefix="1" applyNumberFormat="1" applyFont="1" applyFill="1" applyAlignment="1">
      <alignment horizontal="center" vertical="center" wrapText="1"/>
    </xf>
    <xf numFmtId="172" fontId="18" fillId="3" borderId="0" xfId="0" applyNumberFormat="1" applyFont="1" applyFill="1" applyAlignment="1">
      <alignment horizontal="center" vertical="center" wrapText="1"/>
    </xf>
    <xf numFmtId="4" fontId="0" fillId="0" borderId="0" xfId="104" applyNumberFormat="1" applyFont="1"/>
    <xf numFmtId="0" fontId="14" fillId="0" borderId="0" xfId="2" applyFill="1" applyAlignment="1">
      <alignment horizontal="center" vertical="center" wrapText="1"/>
    </xf>
    <xf numFmtId="0" fontId="24" fillId="0" borderId="0" xfId="0" applyFont="1" applyAlignment="1">
      <alignment horizontal="left" vertical="center"/>
    </xf>
    <xf numFmtId="0" fontId="19" fillId="0" borderId="0" xfId="0" applyFont="1" applyFill="1" applyAlignment="1">
      <alignment horizontal="right" vertical="center" wrapText="1"/>
    </xf>
    <xf numFmtId="0" fontId="24" fillId="0" borderId="0" xfId="0" applyFont="1" applyAlignment="1">
      <alignment horizontal="center" vertical="center" wrapText="1"/>
    </xf>
    <xf numFmtId="10" fontId="24"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9" fontId="2" fillId="0" borderId="0" xfId="1"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9" fontId="2" fillId="0" borderId="0" xfId="0" applyNumberFormat="1" applyFont="1" applyFill="1" applyAlignment="1">
      <alignment horizontal="center" vertical="center" wrapText="1"/>
    </xf>
    <xf numFmtId="9" fontId="0" fillId="0" borderId="0" xfId="0" applyNumberFormat="1" applyFont="1" applyFill="1" applyBorder="1" applyAlignment="1">
      <alignment horizontal="center" vertical="center" wrapText="1"/>
    </xf>
    <xf numFmtId="0" fontId="14" fillId="3" borderId="0" xfId="2" applyFill="1" applyBorder="1" applyAlignment="1">
      <alignment horizontal="center"/>
    </xf>
    <xf numFmtId="0" fontId="14" fillId="3" borderId="0" xfId="2" applyFill="1" applyAlignment="1"/>
    <xf numFmtId="0" fontId="37" fillId="0" borderId="14"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5" xfId="0" applyFont="1" applyFill="1" applyBorder="1" applyAlignment="1">
      <alignment horizontal="center" vertical="center"/>
    </xf>
  </cellXfs>
  <cellStyles count="105">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raiffeisen.at/ooe/rlb/de/meine-bank/investor-relations.html" TargetMode="External"/><Relationship Id="rId2" Type="http://schemas.openxmlformats.org/officeDocument/2006/relationships/hyperlink" Target="http://ec.europa.eu/finance/bank/docs/regcapital/acts/delegated/141010_delegated-act-liquidity-coverage_en.pdf" TargetMode="External"/><Relationship Id="rId1" Type="http://schemas.openxmlformats.org/officeDocument/2006/relationships/hyperlink" Target="http://ec.europa.eu/finance/bank/regcapital/legislation-in-force/index_en.htm" TargetMode="External"/><Relationship Id="rId5" Type="http://schemas.openxmlformats.org/officeDocument/2006/relationships/printerSettings" Target="../printerSettings/printerSettings2.bin"/><Relationship Id="rId4" Type="http://schemas.openxmlformats.org/officeDocument/2006/relationships/hyperlink" Target="https://eur-lex.europa.eu/legal-content/EN/TXT/?uri=CELEX:32019L216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4"/>
  <sheetViews>
    <sheetView tabSelected="1" zoomScaleNormal="100" workbookViewId="0">
      <selection activeCell="G7" sqref="G7"/>
    </sheetView>
  </sheetViews>
  <sheetFormatPr baseColWidth="10" defaultColWidth="9.140625" defaultRowHeight="15" x14ac:dyDescent="0.25"/>
  <cols>
    <col min="1" max="1" width="9.140625" style="2"/>
    <col min="2" max="2" width="5.140625" style="2" customWidth="1"/>
    <col min="3" max="3" width="4.85546875" style="2" customWidth="1"/>
    <col min="4" max="8" width="14.42578125" style="2" customWidth="1"/>
    <col min="9" max="9" width="4.5703125" style="2" customWidth="1"/>
    <col min="10" max="10" width="4.710937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1117</v>
      </c>
      <c r="G5" s="7"/>
      <c r="H5" s="7"/>
      <c r="I5" s="7"/>
      <c r="J5" s="8"/>
    </row>
    <row r="6" spans="2:10" x14ac:dyDescent="0.25">
      <c r="B6" s="6"/>
      <c r="C6" s="7"/>
      <c r="D6" s="7"/>
      <c r="E6" s="7"/>
      <c r="F6" s="11"/>
      <c r="G6" s="7"/>
      <c r="H6" s="7"/>
      <c r="I6" s="7"/>
      <c r="J6" s="8"/>
    </row>
    <row r="7" spans="2:10" ht="26.25" x14ac:dyDescent="0.25">
      <c r="B7" s="6"/>
      <c r="C7" s="7"/>
      <c r="D7" s="7"/>
      <c r="E7" s="7"/>
      <c r="F7" s="12"/>
      <c r="G7" s="7"/>
      <c r="H7" s="7"/>
      <c r="I7" s="7"/>
      <c r="J7" s="8"/>
    </row>
    <row r="8" spans="2:10" ht="26.25" x14ac:dyDescent="0.25">
      <c r="B8" s="6"/>
      <c r="C8" s="7"/>
      <c r="D8" s="7"/>
      <c r="E8" s="7"/>
      <c r="F8" s="12" t="s">
        <v>1139</v>
      </c>
      <c r="G8" s="7"/>
      <c r="H8" s="7"/>
      <c r="I8" s="7"/>
      <c r="J8" s="8"/>
    </row>
    <row r="9" spans="2:10" ht="21" x14ac:dyDescent="0.25">
      <c r="B9" s="6"/>
      <c r="C9" s="7"/>
      <c r="D9" s="7"/>
      <c r="E9" s="7"/>
      <c r="F9" s="13" t="s">
        <v>1311</v>
      </c>
      <c r="G9" s="7"/>
      <c r="H9" s="7"/>
      <c r="I9" s="7"/>
      <c r="J9" s="8"/>
    </row>
    <row r="10" spans="2:10" ht="21" x14ac:dyDescent="0.25">
      <c r="B10" s="6"/>
      <c r="C10" s="7"/>
      <c r="D10" s="7"/>
      <c r="E10" s="7"/>
      <c r="F10" s="13" t="s">
        <v>1198</v>
      </c>
      <c r="G10" s="7"/>
      <c r="H10" s="7"/>
      <c r="I10" s="7"/>
      <c r="J10" s="8"/>
    </row>
    <row r="11" spans="2:10" ht="21.75" thickBot="1" x14ac:dyDescent="0.3">
      <c r="B11" s="6"/>
      <c r="C11" s="7"/>
      <c r="D11" s="7"/>
      <c r="E11" s="7"/>
      <c r="F11" s="13"/>
      <c r="G11" s="7"/>
      <c r="H11" s="7"/>
      <c r="I11" s="7"/>
      <c r="J11" s="8"/>
    </row>
    <row r="12" spans="2:10" ht="36" customHeight="1" thickBot="1" x14ac:dyDescent="0.3">
      <c r="B12" s="179" t="s">
        <v>1239</v>
      </c>
      <c r="C12" s="180"/>
      <c r="D12" s="180"/>
      <c r="E12" s="180"/>
      <c r="F12" s="180"/>
      <c r="G12" s="180"/>
      <c r="H12" s="180"/>
      <c r="I12" s="180"/>
      <c r="J12" s="181"/>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99" t="s">
        <v>13</v>
      </c>
      <c r="G22" s="7"/>
      <c r="H22" s="7"/>
      <c r="I22" s="7"/>
      <c r="J22" s="8"/>
    </row>
    <row r="23" spans="2:10" x14ac:dyDescent="0.25">
      <c r="B23" s="6"/>
      <c r="C23" s="7"/>
      <c r="D23" s="7"/>
      <c r="E23" s="7"/>
      <c r="F23" s="14"/>
      <c r="G23" s="7"/>
      <c r="H23" s="7"/>
      <c r="I23" s="7"/>
      <c r="J23" s="8"/>
    </row>
    <row r="24" spans="2:10" x14ac:dyDescent="0.25">
      <c r="B24" s="6"/>
      <c r="C24" s="7"/>
      <c r="D24" s="177" t="s">
        <v>1307</v>
      </c>
      <c r="E24" s="178" t="s">
        <v>14</v>
      </c>
      <c r="F24" s="178"/>
      <c r="G24" s="178"/>
      <c r="H24" s="178"/>
      <c r="I24" s="7"/>
      <c r="J24" s="8"/>
    </row>
    <row r="25" spans="2:10" x14ac:dyDescent="0.25">
      <c r="B25" s="6"/>
      <c r="C25" s="7"/>
      <c r="D25" s="90"/>
      <c r="E25" s="91"/>
      <c r="F25" s="91"/>
      <c r="G25" s="91"/>
      <c r="H25" s="90"/>
      <c r="I25" s="7"/>
      <c r="J25" s="8"/>
    </row>
    <row r="26" spans="2:10" x14ac:dyDescent="0.25">
      <c r="B26" s="6"/>
      <c r="C26" s="7"/>
      <c r="D26" s="177" t="s">
        <v>1308</v>
      </c>
      <c r="E26" s="178"/>
      <c r="F26" s="178"/>
      <c r="G26" s="178"/>
      <c r="H26" s="178"/>
      <c r="I26" s="7"/>
      <c r="J26" s="8"/>
    </row>
    <row r="27" spans="2:10" x14ac:dyDescent="0.25">
      <c r="B27" s="6"/>
      <c r="C27" s="7"/>
      <c r="D27" s="92"/>
      <c r="E27" s="92"/>
      <c r="F27" s="92"/>
      <c r="G27" s="92"/>
      <c r="H27" s="92"/>
      <c r="I27" s="7"/>
      <c r="J27" s="8"/>
    </row>
    <row r="28" spans="2:10" x14ac:dyDescent="0.25">
      <c r="B28" s="6"/>
      <c r="C28" s="7"/>
      <c r="D28" s="177" t="s">
        <v>1309</v>
      </c>
      <c r="E28" s="178" t="s">
        <v>14</v>
      </c>
      <c r="F28" s="178"/>
      <c r="G28" s="178"/>
      <c r="H28" s="178"/>
      <c r="I28" s="7"/>
      <c r="J28" s="8"/>
    </row>
    <row r="29" spans="2:10" x14ac:dyDescent="0.25">
      <c r="B29" s="6"/>
      <c r="C29" s="7"/>
      <c r="D29" s="91"/>
      <c r="E29" s="91"/>
      <c r="F29" s="91"/>
      <c r="G29" s="91"/>
      <c r="H29" s="91"/>
      <c r="I29" s="7"/>
      <c r="J29" s="8"/>
    </row>
    <row r="30" spans="2:10" x14ac:dyDescent="0.25">
      <c r="B30" s="6"/>
      <c r="C30" s="7"/>
      <c r="D30" s="177" t="s">
        <v>1310</v>
      </c>
      <c r="E30" s="178" t="s">
        <v>14</v>
      </c>
      <c r="F30" s="178"/>
      <c r="G30" s="178"/>
      <c r="H30" s="178"/>
      <c r="I30" s="7"/>
      <c r="J30" s="8"/>
    </row>
    <row r="31" spans="2:10" x14ac:dyDescent="0.25">
      <c r="B31" s="6"/>
      <c r="C31" s="7"/>
      <c r="D31" s="90"/>
      <c r="E31" s="90"/>
      <c r="F31" s="90"/>
      <c r="G31" s="90"/>
      <c r="H31" s="90"/>
      <c r="I31" s="7"/>
      <c r="J31" s="8"/>
    </row>
    <row r="32" spans="2:10" x14ac:dyDescent="0.25">
      <c r="B32" s="6"/>
      <c r="C32" s="7"/>
      <c r="D32" s="177" t="s">
        <v>1262</v>
      </c>
      <c r="E32" s="178" t="s">
        <v>14</v>
      </c>
      <c r="F32" s="178"/>
      <c r="G32" s="178"/>
      <c r="H32" s="178"/>
      <c r="I32" s="7"/>
      <c r="J32" s="8"/>
    </row>
    <row r="33" spans="2:10" x14ac:dyDescent="0.25">
      <c r="B33" s="6"/>
      <c r="C33" s="7"/>
      <c r="D33" s="73"/>
      <c r="E33" s="73"/>
      <c r="F33" s="73"/>
      <c r="G33" s="73"/>
      <c r="H33" s="73"/>
      <c r="I33" s="7"/>
      <c r="J33" s="8"/>
    </row>
    <row r="34" spans="2:10" ht="15.75" thickBot="1" x14ac:dyDescent="0.3">
      <c r="B34" s="15"/>
      <c r="C34" s="16"/>
      <c r="D34" s="16"/>
      <c r="E34" s="16"/>
      <c r="F34" s="16"/>
      <c r="G34" s="16"/>
      <c r="H34" s="16"/>
      <c r="I34" s="16"/>
      <c r="J34" s="17"/>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D1. Bond List'!A1" display="D1. Bond List" xr:uid="{3976E493-9BCC-4BE2-9E12-3A55DD55C9E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Normal="100" workbookViewId="0">
      <selection activeCell="A8" sqref="A8"/>
    </sheetView>
  </sheetViews>
  <sheetFormatPr baseColWidth="10" defaultColWidth="8.85546875" defaultRowHeight="15" outlineLevelRow="1" x14ac:dyDescent="0.25"/>
  <cols>
    <col min="1" max="1" width="11.28515625" style="21" customWidth="1"/>
    <col min="2" max="2" width="72.140625" style="21" customWidth="1"/>
    <col min="3" max="3" width="42.28515625" style="21" customWidth="1"/>
    <col min="4" max="4" width="34.7109375" style="21" customWidth="1"/>
    <col min="5" max="5" width="6.7109375" style="21" customWidth="1"/>
    <col min="6" max="6" width="24.28515625" style="54" bestFit="1" customWidth="1"/>
    <col min="7" max="7" width="30" style="101"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20" customWidth="1"/>
    <col min="15" max="16384" width="8.85546875" style="38"/>
  </cols>
  <sheetData>
    <row r="1" spans="1:13" ht="31.5" x14ac:dyDescent="0.25">
      <c r="A1" s="19" t="s">
        <v>1116</v>
      </c>
      <c r="B1" s="19"/>
      <c r="C1" s="20"/>
      <c r="D1" s="20"/>
      <c r="E1" s="20"/>
      <c r="F1" s="100"/>
      <c r="H1" s="20"/>
      <c r="I1" s="19"/>
      <c r="J1" s="20"/>
      <c r="K1" s="20"/>
      <c r="L1" s="20"/>
      <c r="M1" s="20"/>
    </row>
    <row r="2" spans="1:13" x14ac:dyDescent="0.25">
      <c r="A2" s="20"/>
      <c r="B2" s="20"/>
      <c r="C2" s="20"/>
      <c r="D2" s="20"/>
      <c r="E2" s="20"/>
      <c r="F2" s="101"/>
      <c r="H2" s="20"/>
      <c r="L2" s="20"/>
      <c r="M2" s="20"/>
    </row>
    <row r="3" spans="1:13" ht="18.75" x14ac:dyDescent="0.25">
      <c r="A3" s="22"/>
      <c r="B3" s="98" t="s">
        <v>15</v>
      </c>
      <c r="C3" s="97" t="s">
        <v>161</v>
      </c>
      <c r="D3" s="22"/>
      <c r="E3" s="22"/>
      <c r="F3" s="101"/>
      <c r="G3" s="112"/>
      <c r="H3" s="20"/>
      <c r="L3" s="20"/>
      <c r="M3" s="20"/>
    </row>
    <row r="4" spans="1:13" x14ac:dyDescent="0.25">
      <c r="H4" s="20"/>
      <c r="L4" s="20"/>
      <c r="M4" s="20"/>
    </row>
    <row r="5" spans="1:13" ht="18.75" x14ac:dyDescent="0.25">
      <c r="A5" s="24"/>
      <c r="B5" s="93" t="s">
        <v>16</v>
      </c>
      <c r="C5" s="84"/>
      <c r="E5" s="25"/>
      <c r="F5" s="102"/>
      <c r="H5" s="20"/>
      <c r="L5" s="20"/>
      <c r="M5" s="20"/>
    </row>
    <row r="6" spans="1:13" x14ac:dyDescent="0.25">
      <c r="B6" s="94" t="s">
        <v>17</v>
      </c>
      <c r="H6" s="20"/>
      <c r="L6" s="20"/>
      <c r="M6" s="20"/>
    </row>
    <row r="7" spans="1:13" x14ac:dyDescent="0.25">
      <c r="B7" s="95" t="s">
        <v>18</v>
      </c>
      <c r="H7" s="20"/>
      <c r="L7" s="20"/>
      <c r="M7" s="20"/>
    </row>
    <row r="8" spans="1:13" x14ac:dyDescent="0.25">
      <c r="B8" s="95" t="s">
        <v>19</v>
      </c>
      <c r="F8" s="54" t="s">
        <v>20</v>
      </c>
      <c r="H8" s="20"/>
      <c r="L8" s="20"/>
      <c r="M8" s="20"/>
    </row>
    <row r="9" spans="1:13" x14ac:dyDescent="0.25">
      <c r="B9" s="94" t="s">
        <v>1306</v>
      </c>
      <c r="H9" s="20"/>
      <c r="L9" s="20"/>
      <c r="M9" s="20"/>
    </row>
    <row r="10" spans="1:13" x14ac:dyDescent="0.25">
      <c r="B10" s="94" t="s">
        <v>21</v>
      </c>
      <c r="H10" s="20"/>
      <c r="L10" s="20"/>
      <c r="M10" s="20"/>
    </row>
    <row r="11" spans="1:13" x14ac:dyDescent="0.25">
      <c r="B11" s="96" t="s">
        <v>22</v>
      </c>
      <c r="H11" s="20"/>
      <c r="L11" s="20"/>
      <c r="M11" s="20"/>
    </row>
    <row r="12" spans="1:13" x14ac:dyDescent="0.25">
      <c r="B12" s="26"/>
      <c r="H12" s="20"/>
      <c r="L12" s="20"/>
      <c r="M12" s="20"/>
    </row>
    <row r="13" spans="1:13" ht="37.5" x14ac:dyDescent="0.25">
      <c r="A13" s="74" t="s">
        <v>23</v>
      </c>
      <c r="B13" s="74" t="s">
        <v>17</v>
      </c>
      <c r="C13" s="75"/>
      <c r="D13" s="75"/>
      <c r="E13" s="75"/>
      <c r="F13" s="103"/>
      <c r="G13" s="113"/>
      <c r="H13" s="20"/>
      <c r="L13" s="20"/>
      <c r="M13" s="20"/>
    </row>
    <row r="14" spans="1:13" x14ac:dyDescent="0.25">
      <c r="A14" s="21" t="s">
        <v>24</v>
      </c>
      <c r="B14" s="27" t="s">
        <v>0</v>
      </c>
      <c r="C14" s="87" t="s">
        <v>515</v>
      </c>
      <c r="E14" s="25"/>
      <c r="F14" s="102"/>
      <c r="H14" s="20"/>
      <c r="L14" s="20"/>
      <c r="M14" s="20"/>
    </row>
    <row r="15" spans="1:13" ht="30" x14ac:dyDescent="0.25">
      <c r="A15" s="21" t="s">
        <v>26</v>
      </c>
      <c r="B15" s="27" t="s">
        <v>27</v>
      </c>
      <c r="C15" s="87" t="str">
        <f>Introduction!F8</f>
        <v>Raiffeisenlandesbank Oberösterreich Aktiengesellschaft</v>
      </c>
      <c r="E15" s="25"/>
      <c r="F15" s="102"/>
      <c r="H15" s="20"/>
      <c r="L15" s="20"/>
      <c r="M15" s="20"/>
    </row>
    <row r="16" spans="1:13" x14ac:dyDescent="0.25">
      <c r="A16" s="21" t="s">
        <v>28</v>
      </c>
      <c r="B16" s="27" t="s">
        <v>29</v>
      </c>
      <c r="C16" s="49" t="s">
        <v>1141</v>
      </c>
      <c r="E16" s="25"/>
      <c r="F16" s="102"/>
      <c r="H16" s="20"/>
      <c r="L16" s="20"/>
      <c r="M16" s="20"/>
    </row>
    <row r="17" spans="1:13" x14ac:dyDescent="0.25">
      <c r="A17" s="21" t="s">
        <v>30</v>
      </c>
      <c r="B17" s="27" t="s">
        <v>31</v>
      </c>
      <c r="C17" s="121">
        <v>44834</v>
      </c>
      <c r="E17" s="25"/>
      <c r="F17" s="102"/>
      <c r="H17" s="20"/>
      <c r="L17" s="20"/>
      <c r="M17" s="20"/>
    </row>
    <row r="18" spans="1:13" hidden="1" outlineLevel="1" x14ac:dyDescent="0.25">
      <c r="A18" s="21" t="s">
        <v>32</v>
      </c>
      <c r="B18" s="28" t="s">
        <v>33</v>
      </c>
      <c r="E18" s="25"/>
      <c r="F18" s="102"/>
      <c r="H18" s="20"/>
      <c r="L18" s="20"/>
      <c r="M18" s="20"/>
    </row>
    <row r="19" spans="1:13" hidden="1" outlineLevel="1" x14ac:dyDescent="0.25">
      <c r="A19" s="21" t="s">
        <v>34</v>
      </c>
      <c r="B19" s="28" t="s">
        <v>35</v>
      </c>
      <c r="E19" s="25"/>
      <c r="F19" s="102"/>
      <c r="H19" s="20"/>
      <c r="L19" s="20"/>
      <c r="M19" s="20"/>
    </row>
    <row r="20" spans="1:13" hidden="1" outlineLevel="1" x14ac:dyDescent="0.25">
      <c r="A20" s="21" t="s">
        <v>36</v>
      </c>
      <c r="B20" s="28"/>
      <c r="E20" s="25"/>
      <c r="F20" s="102"/>
      <c r="H20" s="20"/>
      <c r="L20" s="20"/>
      <c r="M20" s="20"/>
    </row>
    <row r="21" spans="1:13" hidden="1" outlineLevel="1" x14ac:dyDescent="0.25">
      <c r="A21" s="21" t="s">
        <v>37</v>
      </c>
      <c r="B21" s="28"/>
      <c r="E21" s="25"/>
      <c r="F21" s="102"/>
      <c r="H21" s="20"/>
      <c r="L21" s="20"/>
      <c r="M21" s="20"/>
    </row>
    <row r="22" spans="1:13" hidden="1" outlineLevel="1" x14ac:dyDescent="0.25">
      <c r="A22" s="21" t="s">
        <v>38</v>
      </c>
      <c r="B22" s="28"/>
      <c r="E22" s="25"/>
      <c r="F22" s="102"/>
      <c r="H22" s="20"/>
      <c r="L22" s="20"/>
      <c r="M22" s="20"/>
    </row>
    <row r="23" spans="1:13" hidden="1" outlineLevel="1" x14ac:dyDescent="0.25">
      <c r="A23" s="21" t="s">
        <v>39</v>
      </c>
      <c r="B23" s="28"/>
      <c r="E23" s="25"/>
      <c r="F23" s="102"/>
      <c r="H23" s="20"/>
      <c r="L23" s="20"/>
      <c r="M23" s="20"/>
    </row>
    <row r="24" spans="1:13" hidden="1" outlineLevel="1" x14ac:dyDescent="0.25">
      <c r="A24" s="21" t="s">
        <v>40</v>
      </c>
      <c r="B24" s="28"/>
      <c r="E24" s="25"/>
      <c r="F24" s="102"/>
      <c r="H24" s="20"/>
      <c r="L24" s="20"/>
      <c r="M24" s="20"/>
    </row>
    <row r="25" spans="1:13" hidden="1" outlineLevel="1" x14ac:dyDescent="0.25">
      <c r="A25" s="21" t="s">
        <v>41</v>
      </c>
      <c r="B25" s="28"/>
      <c r="E25" s="25"/>
      <c r="F25" s="102"/>
      <c r="H25" s="20"/>
      <c r="L25" s="20"/>
      <c r="M25" s="20"/>
    </row>
    <row r="26" spans="1:13" ht="18.75" collapsed="1" x14ac:dyDescent="0.25">
      <c r="A26" s="75"/>
      <c r="B26" s="74" t="s">
        <v>18</v>
      </c>
      <c r="C26" s="75"/>
      <c r="D26" s="75"/>
      <c r="E26" s="75"/>
      <c r="F26" s="103"/>
      <c r="G26" s="113"/>
      <c r="H26" s="20"/>
      <c r="L26" s="20"/>
      <c r="M26" s="20"/>
    </row>
    <row r="27" spans="1:13" x14ac:dyDescent="0.25">
      <c r="A27" s="21" t="s">
        <v>42</v>
      </c>
      <c r="B27" s="29" t="s">
        <v>1254</v>
      </c>
      <c r="C27" s="154" t="s">
        <v>1142</v>
      </c>
      <c r="D27" s="30"/>
      <c r="E27" s="30"/>
      <c r="F27" s="34"/>
      <c r="H27" s="20"/>
      <c r="L27" s="20"/>
      <c r="M27" s="20"/>
    </row>
    <row r="28" spans="1:13" x14ac:dyDescent="0.25">
      <c r="A28" s="21" t="s">
        <v>43</v>
      </c>
      <c r="B28" s="29" t="s">
        <v>44</v>
      </c>
      <c r="C28" s="21" t="s">
        <v>1143</v>
      </c>
      <c r="D28" s="30"/>
      <c r="E28" s="30"/>
      <c r="F28" s="34"/>
      <c r="H28" s="20"/>
      <c r="L28" s="20"/>
      <c r="M28" s="20"/>
    </row>
    <row r="29" spans="1:13" x14ac:dyDescent="0.25">
      <c r="A29" s="21" t="s">
        <v>45</v>
      </c>
      <c r="B29" s="29" t="s">
        <v>46</v>
      </c>
      <c r="C29" s="21" t="s">
        <v>942</v>
      </c>
      <c r="E29" s="30"/>
      <c r="F29" s="34"/>
      <c r="H29" s="20"/>
      <c r="L29" s="20"/>
      <c r="M29" s="20"/>
    </row>
    <row r="30" spans="1:13" hidden="1" outlineLevel="1" x14ac:dyDescent="0.25">
      <c r="A30" s="21" t="s">
        <v>47</v>
      </c>
      <c r="B30" s="29"/>
      <c r="E30" s="30"/>
      <c r="F30" s="34"/>
      <c r="H30" s="20"/>
      <c r="L30" s="20"/>
      <c r="M30" s="20"/>
    </row>
    <row r="31" spans="1:13" hidden="1" outlineLevel="1" x14ac:dyDescent="0.25">
      <c r="A31" s="21" t="s">
        <v>48</v>
      </c>
      <c r="B31" s="29"/>
      <c r="E31" s="30"/>
      <c r="F31" s="34"/>
      <c r="H31" s="20"/>
      <c r="L31" s="20"/>
      <c r="M31" s="20"/>
    </row>
    <row r="32" spans="1:13" hidden="1" outlineLevel="1" x14ac:dyDescent="0.25">
      <c r="A32" s="21" t="s">
        <v>49</v>
      </c>
      <c r="B32" s="29"/>
      <c r="E32" s="30"/>
      <c r="F32" s="34"/>
      <c r="H32" s="20"/>
      <c r="L32" s="20"/>
      <c r="M32" s="20"/>
    </row>
    <row r="33" spans="1:13" hidden="1" outlineLevel="1" x14ac:dyDescent="0.25">
      <c r="A33" s="21" t="s">
        <v>50</v>
      </c>
      <c r="B33" s="29"/>
      <c r="E33" s="30"/>
      <c r="F33" s="34"/>
      <c r="H33" s="20"/>
      <c r="L33" s="20"/>
      <c r="M33" s="20"/>
    </row>
    <row r="34" spans="1:13" hidden="1" outlineLevel="1" x14ac:dyDescent="0.25">
      <c r="A34" s="21" t="s">
        <v>51</v>
      </c>
      <c r="B34" s="29"/>
      <c r="E34" s="30"/>
      <c r="F34" s="34"/>
      <c r="H34" s="20"/>
      <c r="L34" s="20"/>
      <c r="M34" s="20"/>
    </row>
    <row r="35" spans="1:13" hidden="1" outlineLevel="1" x14ac:dyDescent="0.25">
      <c r="A35" s="21" t="s">
        <v>52</v>
      </c>
      <c r="B35" s="31"/>
      <c r="E35" s="30"/>
      <c r="F35" s="34"/>
      <c r="H35" s="20"/>
      <c r="L35" s="20"/>
      <c r="M35" s="20"/>
    </row>
    <row r="36" spans="1:13" ht="18.75" collapsed="1" x14ac:dyDescent="0.25">
      <c r="A36" s="74"/>
      <c r="B36" s="74" t="s">
        <v>19</v>
      </c>
      <c r="C36" s="74"/>
      <c r="D36" s="75"/>
      <c r="E36" s="75"/>
      <c r="F36" s="103"/>
      <c r="G36" s="113"/>
      <c r="H36" s="20"/>
      <c r="L36" s="20"/>
      <c r="M36" s="20"/>
    </row>
    <row r="37" spans="1:13" x14ac:dyDescent="0.25">
      <c r="A37" s="78"/>
      <c r="B37" s="79" t="s">
        <v>53</v>
      </c>
      <c r="C37" s="83" t="s">
        <v>54</v>
      </c>
      <c r="D37" s="78"/>
      <c r="E37" s="80"/>
      <c r="F37" s="104"/>
      <c r="G37" s="104"/>
      <c r="H37" s="20"/>
      <c r="L37" s="20"/>
      <c r="M37" s="20"/>
    </row>
    <row r="38" spans="1:13" x14ac:dyDescent="0.25">
      <c r="A38" s="21" t="s">
        <v>4</v>
      </c>
      <c r="B38" s="30" t="s">
        <v>1085</v>
      </c>
      <c r="C38" s="124">
        <v>5968.3177422500003</v>
      </c>
      <c r="F38" s="34"/>
      <c r="H38" s="20"/>
      <c r="L38" s="20"/>
      <c r="M38" s="20"/>
    </row>
    <row r="39" spans="1:13" x14ac:dyDescent="0.25">
      <c r="A39" s="21" t="s">
        <v>55</v>
      </c>
      <c r="B39" s="30" t="s">
        <v>56</v>
      </c>
      <c r="C39" s="124">
        <v>3393.6224555600002</v>
      </c>
      <c r="D39" s="124"/>
      <c r="F39" s="34"/>
      <c r="H39" s="20"/>
      <c r="L39" s="20"/>
      <c r="M39" s="20"/>
    </row>
    <row r="40" spans="1:13" hidden="1" outlineLevel="1" x14ac:dyDescent="0.25">
      <c r="A40" s="21" t="s">
        <v>57</v>
      </c>
      <c r="B40" s="32" t="s">
        <v>58</v>
      </c>
      <c r="C40" s="21" t="s">
        <v>936</v>
      </c>
      <c r="D40" s="124"/>
      <c r="F40" s="34"/>
      <c r="H40" s="20"/>
      <c r="L40" s="20"/>
      <c r="M40" s="20"/>
    </row>
    <row r="41" spans="1:13" hidden="1" outlineLevel="1" x14ac:dyDescent="0.25">
      <c r="A41" s="21" t="s">
        <v>59</v>
      </c>
      <c r="B41" s="32" t="s">
        <v>60</v>
      </c>
      <c r="C41" s="21" t="s">
        <v>936</v>
      </c>
      <c r="F41" s="34"/>
      <c r="H41" s="20"/>
      <c r="L41" s="20"/>
      <c r="M41" s="20"/>
    </row>
    <row r="42" spans="1:13" hidden="1" outlineLevel="1" x14ac:dyDescent="0.25">
      <c r="A42" s="21" t="s">
        <v>61</v>
      </c>
      <c r="B42" s="30" t="s">
        <v>1259</v>
      </c>
      <c r="C42" s="124">
        <v>3540.9304847799999</v>
      </c>
      <c r="D42" s="155"/>
      <c r="F42" s="34"/>
      <c r="H42" s="20"/>
      <c r="L42" s="20"/>
      <c r="M42" s="20"/>
    </row>
    <row r="43" spans="1:13" hidden="1" outlineLevel="1" x14ac:dyDescent="0.25">
      <c r="A43" s="21" t="s">
        <v>62</v>
      </c>
      <c r="B43" s="30" t="s">
        <v>1260</v>
      </c>
      <c r="C43" s="21" t="s">
        <v>936</v>
      </c>
      <c r="F43" s="34"/>
      <c r="H43" s="20"/>
      <c r="L43" s="20"/>
      <c r="M43" s="20"/>
    </row>
    <row r="44" spans="1:13" collapsed="1" x14ac:dyDescent="0.25">
      <c r="A44" s="78"/>
      <c r="B44" s="79" t="s">
        <v>63</v>
      </c>
      <c r="C44" s="156" t="s">
        <v>1086</v>
      </c>
      <c r="D44" s="151" t="s">
        <v>64</v>
      </c>
      <c r="E44" s="157"/>
      <c r="F44" s="158" t="s">
        <v>65</v>
      </c>
      <c r="G44" s="158" t="s">
        <v>1255</v>
      </c>
      <c r="H44" s="20"/>
      <c r="L44" s="20"/>
      <c r="M44" s="20"/>
    </row>
    <row r="45" spans="1:13" x14ac:dyDescent="0.25">
      <c r="A45" s="21" t="s">
        <v>8</v>
      </c>
      <c r="B45" s="30" t="s">
        <v>66</v>
      </c>
      <c r="C45" s="127">
        <f>(($C$42/$C$39)-1)*100</f>
        <v>4.3407312141825027</v>
      </c>
      <c r="D45" s="127">
        <v>75.868642443466399</v>
      </c>
      <c r="E45" s="154"/>
      <c r="F45" s="127">
        <v>0</v>
      </c>
      <c r="G45" s="127">
        <f>D45-C45</f>
        <v>71.527911229283902</v>
      </c>
      <c r="H45" s="20"/>
      <c r="L45" s="20"/>
      <c r="M45" s="20"/>
    </row>
    <row r="46" spans="1:13" hidden="1" outlineLevel="1" x14ac:dyDescent="0.25">
      <c r="A46" s="21" t="s">
        <v>67</v>
      </c>
      <c r="B46" s="28" t="s">
        <v>68</v>
      </c>
      <c r="G46" s="87"/>
      <c r="H46" s="20"/>
      <c r="L46" s="20"/>
      <c r="M46" s="20"/>
    </row>
    <row r="47" spans="1:13" hidden="1" outlineLevel="1" x14ac:dyDescent="0.25">
      <c r="A47" s="21" t="s">
        <v>69</v>
      </c>
      <c r="B47" s="28" t="s">
        <v>70</v>
      </c>
      <c r="C47" s="86"/>
      <c r="G47" s="54"/>
      <c r="H47" s="20"/>
      <c r="L47" s="20"/>
      <c r="M47" s="20"/>
    </row>
    <row r="48" spans="1:13" hidden="1" outlineLevel="1" x14ac:dyDescent="0.25">
      <c r="A48" s="21" t="s">
        <v>71</v>
      </c>
      <c r="B48" s="28"/>
      <c r="G48" s="54"/>
      <c r="H48" s="20"/>
      <c r="L48" s="20"/>
      <c r="M48" s="20"/>
    </row>
    <row r="49" spans="1:13" hidden="1" outlineLevel="1" x14ac:dyDescent="0.25">
      <c r="A49" s="21" t="s">
        <v>72</v>
      </c>
      <c r="B49" s="28"/>
      <c r="G49" s="54"/>
      <c r="H49" s="20"/>
      <c r="L49" s="20"/>
      <c r="M49" s="20"/>
    </row>
    <row r="50" spans="1:13" hidden="1" outlineLevel="1" x14ac:dyDescent="0.25">
      <c r="A50" s="21" t="s">
        <v>73</v>
      </c>
      <c r="B50" s="28"/>
      <c r="G50" s="54"/>
      <c r="H50" s="20"/>
      <c r="L50" s="20"/>
      <c r="M50" s="20"/>
    </row>
    <row r="51" spans="1:13" hidden="1" outlineLevel="1" x14ac:dyDescent="0.25">
      <c r="A51" s="21" t="s">
        <v>74</v>
      </c>
      <c r="B51" s="28"/>
      <c r="G51" s="54"/>
      <c r="H51" s="20"/>
      <c r="L51" s="20"/>
      <c r="M51" s="20"/>
    </row>
    <row r="52" spans="1:13" collapsed="1" x14ac:dyDescent="0.25">
      <c r="A52" s="78"/>
      <c r="B52" s="79" t="s">
        <v>75</v>
      </c>
      <c r="C52" s="78" t="s">
        <v>54</v>
      </c>
      <c r="D52" s="78"/>
      <c r="E52" s="80"/>
      <c r="F52" s="104" t="s">
        <v>76</v>
      </c>
      <c r="G52" s="104"/>
      <c r="H52" s="20"/>
      <c r="L52" s="20"/>
      <c r="M52" s="20"/>
    </row>
    <row r="53" spans="1:13" x14ac:dyDescent="0.25">
      <c r="A53" s="21" t="s">
        <v>77</v>
      </c>
      <c r="B53" s="30" t="s">
        <v>78</v>
      </c>
      <c r="C53" s="124">
        <v>5967.3177422520957</v>
      </c>
      <c r="E53" s="33"/>
      <c r="F53" s="34">
        <f>IF($C$58=0,"",IF(C53="[for completion]","",C53/$C$58))</f>
        <v>0.99983244859888731</v>
      </c>
      <c r="G53" s="34"/>
      <c r="H53" s="20"/>
      <c r="L53" s="20"/>
      <c r="M53" s="20"/>
    </row>
    <row r="54" spans="1:13" x14ac:dyDescent="0.25">
      <c r="A54" s="21" t="s">
        <v>79</v>
      </c>
      <c r="B54" s="30" t="s">
        <v>80</v>
      </c>
      <c r="C54" s="124">
        <v>0</v>
      </c>
      <c r="E54" s="33"/>
      <c r="F54" s="34">
        <f>IF($C$58=0,"",IF(C54="[for completion]","",C54/$C$58))</f>
        <v>0</v>
      </c>
      <c r="G54" s="34"/>
      <c r="H54" s="20"/>
      <c r="L54" s="20"/>
      <c r="M54" s="20"/>
    </row>
    <row r="55" spans="1:13" x14ac:dyDescent="0.25">
      <c r="A55" s="21" t="s">
        <v>81</v>
      </c>
      <c r="B55" s="30" t="s">
        <v>82</v>
      </c>
      <c r="C55" s="124">
        <v>0</v>
      </c>
      <c r="E55" s="33"/>
      <c r="F55" s="34">
        <f>IF($C$58=0,"",IF(C55="[for completion]","",C55/$C$58))</f>
        <v>0</v>
      </c>
      <c r="G55" s="34"/>
      <c r="H55" s="20"/>
      <c r="L55" s="20"/>
      <c r="M55" s="20"/>
    </row>
    <row r="56" spans="1:13" x14ac:dyDescent="0.25">
      <c r="A56" s="21" t="s">
        <v>83</v>
      </c>
      <c r="B56" s="30" t="s">
        <v>84</v>
      </c>
      <c r="C56" s="124">
        <v>1</v>
      </c>
      <c r="E56" s="33"/>
      <c r="F56" s="34">
        <f>IF($C$58=0,"",IF(C56="[for completion]","",C56/$C$58))</f>
        <v>1.6755140111267906E-4</v>
      </c>
      <c r="G56" s="34"/>
      <c r="H56" s="20"/>
      <c r="L56" s="20"/>
      <c r="M56" s="20"/>
    </row>
    <row r="57" spans="1:13" x14ac:dyDescent="0.25">
      <c r="A57" s="21" t="s">
        <v>85</v>
      </c>
      <c r="B57" s="21" t="s">
        <v>86</v>
      </c>
      <c r="C57" s="124">
        <v>0</v>
      </c>
      <c r="E57" s="33"/>
      <c r="F57" s="34">
        <f>IF($C$58=0,"",IF(C57="[for completion]","",C57/$C$58))</f>
        <v>0</v>
      </c>
      <c r="G57" s="34"/>
      <c r="H57" s="20"/>
      <c r="L57" s="20"/>
      <c r="M57" s="20"/>
    </row>
    <row r="58" spans="1:13" x14ac:dyDescent="0.25">
      <c r="A58" s="21" t="s">
        <v>87</v>
      </c>
      <c r="B58" s="35" t="s">
        <v>88</v>
      </c>
      <c r="C58" s="133">
        <f>SUM(C53:C57)</f>
        <v>5968.3177422520957</v>
      </c>
      <c r="D58" s="33"/>
      <c r="E58" s="33"/>
      <c r="F58" s="105">
        <f>SUM(F53:F57)</f>
        <v>1</v>
      </c>
      <c r="G58" s="34"/>
      <c r="H58" s="20"/>
      <c r="L58" s="20"/>
      <c r="M58" s="20"/>
    </row>
    <row r="59" spans="1:13" hidden="1" outlineLevel="1" x14ac:dyDescent="0.25">
      <c r="A59" s="21" t="s">
        <v>89</v>
      </c>
      <c r="B59" s="37" t="s">
        <v>90</v>
      </c>
      <c r="E59" s="33"/>
      <c r="F59" s="34">
        <f t="shared" ref="F59:F64" si="0">IF($C$58=0,"",IF(C59="[for completion]","",C59/$C$58))</f>
        <v>0</v>
      </c>
      <c r="G59" s="34"/>
      <c r="H59" s="20"/>
      <c r="L59" s="20"/>
      <c r="M59" s="20"/>
    </row>
    <row r="60" spans="1:13" hidden="1" outlineLevel="1" x14ac:dyDescent="0.25">
      <c r="A60" s="21" t="s">
        <v>91</v>
      </c>
      <c r="B60" s="37" t="s">
        <v>90</v>
      </c>
      <c r="E60" s="33"/>
      <c r="F60" s="34">
        <f t="shared" si="0"/>
        <v>0</v>
      </c>
      <c r="G60" s="34"/>
      <c r="H60" s="20"/>
      <c r="L60" s="20"/>
      <c r="M60" s="20"/>
    </row>
    <row r="61" spans="1:13" hidden="1" outlineLevel="1" x14ac:dyDescent="0.25">
      <c r="A61" s="21" t="s">
        <v>92</v>
      </c>
      <c r="B61" s="37" t="s">
        <v>90</v>
      </c>
      <c r="E61" s="33"/>
      <c r="F61" s="34">
        <f t="shared" si="0"/>
        <v>0</v>
      </c>
      <c r="G61" s="34"/>
      <c r="H61" s="20"/>
      <c r="L61" s="20"/>
      <c r="M61" s="20"/>
    </row>
    <row r="62" spans="1:13" hidden="1" outlineLevel="1" x14ac:dyDescent="0.25">
      <c r="A62" s="21" t="s">
        <v>93</v>
      </c>
      <c r="B62" s="37" t="s">
        <v>90</v>
      </c>
      <c r="E62" s="33"/>
      <c r="F62" s="34">
        <f t="shared" si="0"/>
        <v>0</v>
      </c>
      <c r="G62" s="34"/>
      <c r="H62" s="20"/>
      <c r="L62" s="20"/>
      <c r="M62" s="20"/>
    </row>
    <row r="63" spans="1:13" hidden="1" outlineLevel="1" x14ac:dyDescent="0.25">
      <c r="A63" s="21" t="s">
        <v>94</v>
      </c>
      <c r="B63" s="37" t="s">
        <v>90</v>
      </c>
      <c r="E63" s="33"/>
      <c r="F63" s="34">
        <f t="shared" si="0"/>
        <v>0</v>
      </c>
      <c r="G63" s="34"/>
      <c r="H63" s="20"/>
      <c r="L63" s="20"/>
      <c r="M63" s="20"/>
    </row>
    <row r="64" spans="1:13" hidden="1" outlineLevel="1" x14ac:dyDescent="0.25">
      <c r="A64" s="21" t="s">
        <v>95</v>
      </c>
      <c r="B64" s="37" t="s">
        <v>90</v>
      </c>
      <c r="C64" s="38"/>
      <c r="D64" s="38"/>
      <c r="E64" s="38"/>
      <c r="F64" s="34">
        <f t="shared" si="0"/>
        <v>0</v>
      </c>
      <c r="G64" s="105"/>
      <c r="H64" s="20"/>
      <c r="L64" s="20"/>
      <c r="M64" s="20"/>
    </row>
    <row r="65" spans="1:13" ht="25.5" collapsed="1" x14ac:dyDescent="0.25">
      <c r="A65" s="78"/>
      <c r="B65" s="79" t="s">
        <v>96</v>
      </c>
      <c r="C65" s="83" t="s">
        <v>1094</v>
      </c>
      <c r="D65" s="83" t="s">
        <v>1095</v>
      </c>
      <c r="E65" s="80"/>
      <c r="F65" s="104" t="s">
        <v>97</v>
      </c>
      <c r="G65" s="114" t="s">
        <v>98</v>
      </c>
      <c r="H65" s="20"/>
      <c r="L65" s="20"/>
      <c r="M65" s="20"/>
    </row>
    <row r="66" spans="1:13" x14ac:dyDescent="0.25">
      <c r="A66" s="21" t="s">
        <v>99</v>
      </c>
      <c r="B66" s="30" t="s">
        <v>1099</v>
      </c>
      <c r="C66" s="122">
        <v>12.234477126769997</v>
      </c>
      <c r="D66" s="21" t="s">
        <v>936</v>
      </c>
      <c r="E66" s="27"/>
      <c r="F66" s="106"/>
      <c r="G66" s="100"/>
      <c r="H66" s="20"/>
      <c r="L66" s="20"/>
      <c r="M66" s="20"/>
    </row>
    <row r="67" spans="1:13" x14ac:dyDescent="0.25">
      <c r="B67" s="30"/>
      <c r="E67" s="27"/>
      <c r="F67" s="106"/>
      <c r="G67" s="100"/>
      <c r="H67" s="20"/>
      <c r="L67" s="20"/>
      <c r="M67" s="20"/>
    </row>
    <row r="68" spans="1:13" x14ac:dyDescent="0.25">
      <c r="B68" s="30" t="s">
        <v>1091</v>
      </c>
      <c r="C68" s="27"/>
      <c r="D68" s="27"/>
      <c r="E68" s="27"/>
      <c r="F68" s="100"/>
      <c r="G68" s="100"/>
      <c r="H68" s="20"/>
      <c r="L68" s="20"/>
      <c r="M68" s="20"/>
    </row>
    <row r="69" spans="1:13" x14ac:dyDescent="0.25">
      <c r="B69" s="30" t="s">
        <v>101</v>
      </c>
      <c r="E69" s="27"/>
      <c r="F69" s="100"/>
      <c r="G69" s="100"/>
      <c r="H69" s="20"/>
      <c r="L69" s="20"/>
      <c r="M69" s="20"/>
    </row>
    <row r="70" spans="1:13" x14ac:dyDescent="0.25">
      <c r="A70" s="21" t="s">
        <v>102</v>
      </c>
      <c r="B70" s="18" t="s">
        <v>103</v>
      </c>
      <c r="C70" s="124">
        <v>81.834221290000016</v>
      </c>
      <c r="D70" s="21" t="s">
        <v>936</v>
      </c>
      <c r="E70" s="18"/>
      <c r="F70" s="34">
        <f>IF($C$77=0,"",IF(C70="[for completion]","",C70/$C$77))</f>
        <v>1.3711438436104534E-2</v>
      </c>
      <c r="G70" s="34" t="str">
        <f>IF($D$77=0,"",IF(D70="[Mark as ND1 if not relevant]","",D70/$D$77))</f>
        <v/>
      </c>
      <c r="H70" s="20"/>
      <c r="L70" s="20"/>
      <c r="M70" s="20"/>
    </row>
    <row r="71" spans="1:13" x14ac:dyDescent="0.25">
      <c r="A71" s="21" t="s">
        <v>104</v>
      </c>
      <c r="B71" s="18" t="s">
        <v>105</v>
      </c>
      <c r="C71" s="124">
        <v>82.622924701999978</v>
      </c>
      <c r="D71" s="87" t="s">
        <v>936</v>
      </c>
      <c r="E71" s="18"/>
      <c r="F71" s="34">
        <f t="shared" ref="F71:F75" si="1">IF($C$77=0,"",IF(C71="[for completion]","",C71/$C$77))</f>
        <v>1.3843586797847477E-2</v>
      </c>
      <c r="G71" s="34" t="str">
        <f t="shared" ref="G71:G76" si="2">IF($D$77=0,"",IF(D71="[Mark as ND1 if not relevant]","",D71/$D$77))</f>
        <v/>
      </c>
      <c r="H71" s="20"/>
      <c r="L71" s="20"/>
      <c r="M71" s="20"/>
    </row>
    <row r="72" spans="1:13" x14ac:dyDescent="0.25">
      <c r="A72" s="21" t="s">
        <v>106</v>
      </c>
      <c r="B72" s="18" t="s">
        <v>107</v>
      </c>
      <c r="C72" s="124">
        <v>115.21469895</v>
      </c>
      <c r="D72" s="87" t="s">
        <v>936</v>
      </c>
      <c r="E72" s="18"/>
      <c r="F72" s="34">
        <f t="shared" si="1"/>
        <v>1.9304384237848013E-2</v>
      </c>
      <c r="G72" s="34" t="str">
        <f t="shared" si="2"/>
        <v/>
      </c>
      <c r="H72" s="20"/>
      <c r="L72" s="20"/>
      <c r="M72" s="20"/>
    </row>
    <row r="73" spans="1:13" x14ac:dyDescent="0.25">
      <c r="A73" s="21" t="s">
        <v>108</v>
      </c>
      <c r="B73" s="18" t="s">
        <v>109</v>
      </c>
      <c r="C73" s="124">
        <v>92.355637971999997</v>
      </c>
      <c r="D73" s="87" t="s">
        <v>936</v>
      </c>
      <c r="E73" s="18"/>
      <c r="F73" s="34">
        <f t="shared" si="1"/>
        <v>1.5474316542863945E-2</v>
      </c>
      <c r="G73" s="34" t="str">
        <f t="shared" si="2"/>
        <v/>
      </c>
      <c r="H73" s="20"/>
      <c r="L73" s="20"/>
      <c r="M73" s="20"/>
    </row>
    <row r="74" spans="1:13" x14ac:dyDescent="0.25">
      <c r="A74" s="21" t="s">
        <v>110</v>
      </c>
      <c r="B74" s="18" t="s">
        <v>111</v>
      </c>
      <c r="C74" s="124">
        <v>95.454174389396115</v>
      </c>
      <c r="D74" s="87" t="s">
        <v>936</v>
      </c>
      <c r="E74" s="18"/>
      <c r="F74" s="34">
        <f>IF($C$77=0,"",IF(C74="[for completion]","",C74/$C$77))</f>
        <v>1.5993480660997327E-2</v>
      </c>
      <c r="G74" s="34" t="str">
        <f t="shared" si="2"/>
        <v/>
      </c>
      <c r="H74" s="20"/>
      <c r="L74" s="20"/>
      <c r="M74" s="20"/>
    </row>
    <row r="75" spans="1:13" x14ac:dyDescent="0.25">
      <c r="A75" s="21" t="s">
        <v>112</v>
      </c>
      <c r="B75" s="18" t="s">
        <v>113</v>
      </c>
      <c r="C75" s="124">
        <v>643.19396924846023</v>
      </c>
      <c r="D75" s="87" t="s">
        <v>936</v>
      </c>
      <c r="E75" s="18"/>
      <c r="F75" s="34">
        <f t="shared" si="1"/>
        <v>0.10776805073480493</v>
      </c>
      <c r="G75" s="34" t="str">
        <f t="shared" si="2"/>
        <v/>
      </c>
      <c r="H75" s="20"/>
      <c r="L75" s="20"/>
      <c r="M75" s="20"/>
    </row>
    <row r="76" spans="1:13" x14ac:dyDescent="0.25">
      <c r="A76" s="21" t="s">
        <v>114</v>
      </c>
      <c r="B76" s="18" t="s">
        <v>115</v>
      </c>
      <c r="C76" s="124">
        <v>4857.6421157002396</v>
      </c>
      <c r="D76" s="87" t="s">
        <v>936</v>
      </c>
      <c r="E76" s="18"/>
      <c r="F76" s="34">
        <f>IF($C$77=0,"",IF(C76="[for completion]","",C76/$C$77))</f>
        <v>0.81390474258953383</v>
      </c>
      <c r="G76" s="34" t="str">
        <f t="shared" si="2"/>
        <v/>
      </c>
      <c r="H76" s="20"/>
      <c r="L76" s="20"/>
      <c r="M76" s="20"/>
    </row>
    <row r="77" spans="1:13" x14ac:dyDescent="0.25">
      <c r="A77" s="21" t="s">
        <v>116</v>
      </c>
      <c r="B77" s="40" t="s">
        <v>88</v>
      </c>
      <c r="C77" s="124">
        <f>SUM(C70:C76)</f>
        <v>5968.3177422520957</v>
      </c>
      <c r="D77" s="33">
        <f>SUM(D70:D76)</f>
        <v>0</v>
      </c>
      <c r="E77" s="30"/>
      <c r="F77" s="105">
        <f>SUM(F70:F76)</f>
        <v>1</v>
      </c>
      <c r="G77" s="105">
        <f>SUM(G70:G76)</f>
        <v>0</v>
      </c>
      <c r="H77" s="20"/>
      <c r="L77" s="20"/>
      <c r="M77" s="20"/>
    </row>
    <row r="78" spans="1:13" hidden="1" outlineLevel="1" x14ac:dyDescent="0.25">
      <c r="A78" s="21" t="s">
        <v>117</v>
      </c>
      <c r="B78" s="41" t="s">
        <v>118</v>
      </c>
      <c r="C78" s="33"/>
      <c r="D78" s="33"/>
      <c r="E78" s="30"/>
      <c r="F78" s="34">
        <f>IF($C$77=0,"",IF(C78="[for completion]","",C78/$C$77))</f>
        <v>0</v>
      </c>
      <c r="G78" s="34" t="str">
        <f t="shared" ref="G78:G87" si="3">IF($D$77=0,"",IF(D78="[for completion]","",D78/$D$77))</f>
        <v/>
      </c>
      <c r="H78" s="20"/>
      <c r="L78" s="20"/>
      <c r="M78" s="20"/>
    </row>
    <row r="79" spans="1:13" hidden="1" outlineLevel="1" x14ac:dyDescent="0.25">
      <c r="A79" s="21" t="s">
        <v>119</v>
      </c>
      <c r="B79" s="41" t="s">
        <v>120</v>
      </c>
      <c r="C79" s="33"/>
      <c r="D79" s="33"/>
      <c r="E79" s="30"/>
      <c r="F79" s="34">
        <f>IF($C$77=0,"",IF(C79="[for completion]","",C79/$C$77))</f>
        <v>0</v>
      </c>
      <c r="G79" s="34" t="str">
        <f t="shared" si="3"/>
        <v/>
      </c>
      <c r="H79" s="20"/>
      <c r="L79" s="20"/>
      <c r="M79" s="20"/>
    </row>
    <row r="80" spans="1:13" hidden="1" outlineLevel="1" x14ac:dyDescent="0.25">
      <c r="A80" s="21" t="s">
        <v>121</v>
      </c>
      <c r="B80" s="41" t="s">
        <v>122</v>
      </c>
      <c r="C80" s="33"/>
      <c r="D80" s="33"/>
      <c r="E80" s="30"/>
      <c r="F80" s="34">
        <f>IF($C$77=0,"",IF(C80="[for completion]","",C80/$C$77))</f>
        <v>0</v>
      </c>
      <c r="G80" s="34" t="str">
        <f t="shared" si="3"/>
        <v/>
      </c>
      <c r="H80" s="20"/>
      <c r="L80" s="20"/>
      <c r="M80" s="20"/>
    </row>
    <row r="81" spans="1:13" hidden="1" outlineLevel="1" x14ac:dyDescent="0.25">
      <c r="A81" s="21" t="s">
        <v>123</v>
      </c>
      <c r="B81" s="41" t="s">
        <v>124</v>
      </c>
      <c r="C81" s="33"/>
      <c r="D81" s="33"/>
      <c r="E81" s="30"/>
      <c r="F81" s="34">
        <f t="shared" ref="F81" si="4">IF($C$77=0,"",IF(C81="[for completion]","",C81/$C$77))</f>
        <v>0</v>
      </c>
      <c r="G81" s="34" t="str">
        <f t="shared" si="3"/>
        <v/>
      </c>
      <c r="H81" s="20"/>
      <c r="L81" s="20"/>
      <c r="M81" s="20"/>
    </row>
    <row r="82" spans="1:13" hidden="1" outlineLevel="1" x14ac:dyDescent="0.25">
      <c r="A82" s="21" t="s">
        <v>125</v>
      </c>
      <c r="B82" s="41" t="s">
        <v>126</v>
      </c>
      <c r="C82" s="33"/>
      <c r="D82" s="33"/>
      <c r="E82" s="30"/>
      <c r="F82" s="34">
        <f>IF($C$77=0,"",IF(C82="[for completion]","",C82/$C$77))</f>
        <v>0</v>
      </c>
      <c r="G82" s="34" t="str">
        <f t="shared" si="3"/>
        <v/>
      </c>
      <c r="H82" s="20"/>
      <c r="L82" s="20"/>
      <c r="M82" s="20"/>
    </row>
    <row r="83" spans="1:13" hidden="1" outlineLevel="1" x14ac:dyDescent="0.25">
      <c r="A83" s="21" t="s">
        <v>127</v>
      </c>
      <c r="B83" s="41"/>
      <c r="C83" s="33"/>
      <c r="D83" s="33"/>
      <c r="E83" s="30"/>
      <c r="F83" s="34"/>
      <c r="G83" s="34"/>
      <c r="H83" s="20"/>
      <c r="L83" s="20"/>
      <c r="M83" s="20"/>
    </row>
    <row r="84" spans="1:13" hidden="1" outlineLevel="1" x14ac:dyDescent="0.25">
      <c r="A84" s="21" t="s">
        <v>128</v>
      </c>
      <c r="B84" s="41"/>
      <c r="C84" s="33"/>
      <c r="D84" s="33"/>
      <c r="E84" s="30"/>
      <c r="F84" s="34"/>
      <c r="G84" s="34"/>
      <c r="H84" s="20"/>
      <c r="L84" s="20"/>
      <c r="M84" s="20"/>
    </row>
    <row r="85" spans="1:13" hidden="1" outlineLevel="1" x14ac:dyDescent="0.25">
      <c r="A85" s="21" t="s">
        <v>129</v>
      </c>
      <c r="B85" s="41"/>
      <c r="C85" s="33"/>
      <c r="D85" s="33"/>
      <c r="E85" s="30"/>
      <c r="F85" s="34"/>
      <c r="G85" s="34"/>
      <c r="H85" s="20"/>
      <c r="L85" s="20"/>
      <c r="M85" s="20"/>
    </row>
    <row r="86" spans="1:13" hidden="1" outlineLevel="1" x14ac:dyDescent="0.25">
      <c r="A86" s="21" t="s">
        <v>130</v>
      </c>
      <c r="B86" s="40"/>
      <c r="C86" s="33"/>
      <c r="D86" s="33"/>
      <c r="E86" s="30"/>
      <c r="F86" s="34"/>
      <c r="G86" s="34" t="str">
        <f t="shared" si="3"/>
        <v/>
      </c>
      <c r="H86" s="20"/>
      <c r="L86" s="20"/>
      <c r="M86" s="20"/>
    </row>
    <row r="87" spans="1:13" hidden="1" outlineLevel="1" x14ac:dyDescent="0.25">
      <c r="A87" s="21" t="s">
        <v>131</v>
      </c>
      <c r="B87" s="41"/>
      <c r="C87" s="33"/>
      <c r="D87" s="33"/>
      <c r="E87" s="30"/>
      <c r="F87" s="34"/>
      <c r="G87" s="34" t="str">
        <f t="shared" si="3"/>
        <v/>
      </c>
      <c r="H87" s="20"/>
      <c r="L87" s="20"/>
      <c r="M87" s="20"/>
    </row>
    <row r="88" spans="1:13" collapsed="1" x14ac:dyDescent="0.25">
      <c r="A88" s="78"/>
      <c r="B88" s="79" t="s">
        <v>132</v>
      </c>
      <c r="C88" s="83" t="s">
        <v>1096</v>
      </c>
      <c r="D88" s="83" t="s">
        <v>1097</v>
      </c>
      <c r="E88" s="80"/>
      <c r="F88" s="104" t="s">
        <v>133</v>
      </c>
      <c r="G88" s="115" t="s">
        <v>134</v>
      </c>
      <c r="H88" s="20"/>
      <c r="L88" s="20"/>
      <c r="M88" s="20"/>
    </row>
    <row r="89" spans="1:13" x14ac:dyDescent="0.25">
      <c r="A89" s="21" t="s">
        <v>135</v>
      </c>
      <c r="B89" s="30" t="s">
        <v>100</v>
      </c>
      <c r="C89" s="122">
        <v>7.7519261202032244</v>
      </c>
      <c r="D89" s="21" t="s">
        <v>936</v>
      </c>
      <c r="E89" s="27"/>
      <c r="F89" s="106"/>
      <c r="G89" s="100"/>
      <c r="H89" s="20"/>
      <c r="L89" s="20"/>
      <c r="M89" s="20"/>
    </row>
    <row r="90" spans="1:13" x14ac:dyDescent="0.25">
      <c r="B90" s="30"/>
      <c r="E90" s="27"/>
      <c r="F90" s="106"/>
      <c r="G90" s="100"/>
      <c r="H90" s="20"/>
      <c r="L90" s="20"/>
      <c r="M90" s="20"/>
    </row>
    <row r="91" spans="1:13" x14ac:dyDescent="0.25">
      <c r="B91" s="30" t="s">
        <v>1092</v>
      </c>
      <c r="C91" s="27"/>
      <c r="D91" s="27"/>
      <c r="E91" s="27"/>
      <c r="F91" s="100"/>
      <c r="G91" s="100"/>
      <c r="H91" s="20"/>
      <c r="L91" s="20"/>
      <c r="M91" s="20"/>
    </row>
    <row r="92" spans="1:13" x14ac:dyDescent="0.25">
      <c r="A92" s="21" t="s">
        <v>136</v>
      </c>
      <c r="B92" s="30" t="s">
        <v>101</v>
      </c>
      <c r="E92" s="27"/>
      <c r="F92" s="100"/>
      <c r="G92" s="100"/>
      <c r="H92" s="20"/>
      <c r="L92" s="20"/>
      <c r="M92" s="20"/>
    </row>
    <row r="93" spans="1:13" x14ac:dyDescent="0.25">
      <c r="A93" s="21" t="s">
        <v>137</v>
      </c>
      <c r="B93" s="18" t="s">
        <v>103</v>
      </c>
      <c r="C93" s="124">
        <v>47</v>
      </c>
      <c r="D93" s="87" t="s">
        <v>936</v>
      </c>
      <c r="E93" s="18"/>
      <c r="F93" s="34">
        <f t="shared" ref="F93:F95" si="5">IF($C$100=0,"",IF(C93="[for completion]","",C93/$C$100))</f>
        <v>1.384950760300302E-2</v>
      </c>
      <c r="G93" s="34" t="str">
        <f>IF($D$100=0,"",IF(D93="[Mark as ND1 if not relevant]","",D93/$D$100))</f>
        <v/>
      </c>
      <c r="H93" s="20"/>
      <c r="L93" s="20"/>
      <c r="M93" s="20"/>
    </row>
    <row r="94" spans="1:13" x14ac:dyDescent="0.25">
      <c r="A94" s="21" t="s">
        <v>138</v>
      </c>
      <c r="B94" s="18" t="s">
        <v>105</v>
      </c>
      <c r="C94" s="124">
        <v>41.833599999999997</v>
      </c>
      <c r="D94" s="87" t="s">
        <v>936</v>
      </c>
      <c r="E94" s="18"/>
      <c r="F94" s="34">
        <f t="shared" si="5"/>
        <v>1.2327122580021001E-2</v>
      </c>
      <c r="G94" s="34" t="str">
        <f t="shared" ref="G94:G99" si="6">IF($D$100=0,"",IF(D94="[Mark as ND1 if not relevant]","",D94/$D$100))</f>
        <v/>
      </c>
      <c r="H94" s="20"/>
      <c r="L94" s="20"/>
      <c r="M94" s="20"/>
    </row>
    <row r="95" spans="1:13" x14ac:dyDescent="0.25">
      <c r="A95" s="21" t="s">
        <v>139</v>
      </c>
      <c r="B95" s="18" t="s">
        <v>107</v>
      </c>
      <c r="C95" s="124">
        <v>97.812600000000003</v>
      </c>
      <c r="D95" s="87" t="s">
        <v>936</v>
      </c>
      <c r="E95" s="18"/>
      <c r="F95" s="34">
        <f t="shared" si="5"/>
        <v>2.8822475475946664E-2</v>
      </c>
      <c r="G95" s="34" t="str">
        <f t="shared" si="6"/>
        <v/>
      </c>
      <c r="H95" s="20"/>
      <c r="L95" s="20"/>
      <c r="M95" s="20"/>
    </row>
    <row r="96" spans="1:13" x14ac:dyDescent="0.25">
      <c r="A96" s="21" t="s">
        <v>140</v>
      </c>
      <c r="B96" s="18" t="s">
        <v>109</v>
      </c>
      <c r="C96" s="124">
        <v>581.29229999999995</v>
      </c>
      <c r="D96" s="87" t="s">
        <v>936</v>
      </c>
      <c r="E96" s="18"/>
      <c r="F96" s="34">
        <f>IF($C$100=0,"",IF(C96="[for completion]","",C96/$C$100))</f>
        <v>0.17128961975355556</v>
      </c>
      <c r="G96" s="34" t="str">
        <f t="shared" si="6"/>
        <v/>
      </c>
      <c r="H96" s="20"/>
      <c r="L96" s="20"/>
      <c r="M96" s="20"/>
    </row>
    <row r="97" spans="1:14" x14ac:dyDescent="0.25">
      <c r="A97" s="21" t="s">
        <v>141</v>
      </c>
      <c r="B97" s="18" t="s">
        <v>111</v>
      </c>
      <c r="C97" s="124">
        <v>520</v>
      </c>
      <c r="D97" s="87" t="s">
        <v>936</v>
      </c>
      <c r="E97" s="18"/>
      <c r="F97" s="34">
        <f>IF($C$100=0,"",IF(C97="[for completion]","",C97/$C$100))</f>
        <v>0.15322859475662914</v>
      </c>
      <c r="G97" s="34" t="str">
        <f t="shared" si="6"/>
        <v/>
      </c>
      <c r="H97" s="20"/>
      <c r="L97" s="20"/>
      <c r="M97" s="20"/>
    </row>
    <row r="98" spans="1:14" x14ac:dyDescent="0.25">
      <c r="A98" s="21" t="s">
        <v>142</v>
      </c>
      <c r="B98" s="18" t="s">
        <v>113</v>
      </c>
      <c r="C98" s="124">
        <v>1234.5</v>
      </c>
      <c r="D98" s="87" t="s">
        <v>936</v>
      </c>
      <c r="E98" s="18"/>
      <c r="F98" s="34">
        <f>IF($C$100=0,"",IF(C98="[for completion]","",C98/$C$100))</f>
        <v>0.36377057735972823</v>
      </c>
      <c r="G98" s="34" t="str">
        <f t="shared" si="6"/>
        <v/>
      </c>
      <c r="H98" s="20"/>
      <c r="L98" s="20"/>
      <c r="M98" s="20"/>
    </row>
    <row r="99" spans="1:14" x14ac:dyDescent="0.25">
      <c r="A99" s="21" t="s">
        <v>143</v>
      </c>
      <c r="B99" s="18" t="s">
        <v>115</v>
      </c>
      <c r="C99" s="124">
        <v>871.18395555999996</v>
      </c>
      <c r="D99" s="87" t="s">
        <v>936</v>
      </c>
      <c r="E99" s="18"/>
      <c r="F99" s="34">
        <f>IF($C$100=0,"",IF(C99="[for completion]","",C99/$C$100))</f>
        <v>0.25671210247111625</v>
      </c>
      <c r="G99" s="34" t="str">
        <f t="shared" si="6"/>
        <v/>
      </c>
      <c r="H99" s="20"/>
      <c r="L99" s="20"/>
      <c r="M99" s="20"/>
    </row>
    <row r="100" spans="1:14" x14ac:dyDescent="0.25">
      <c r="A100" s="21" t="s">
        <v>144</v>
      </c>
      <c r="B100" s="40" t="s">
        <v>88</v>
      </c>
      <c r="C100" s="124">
        <f>SUM(C93:C99)</f>
        <v>3393.6224555600002</v>
      </c>
      <c r="D100" s="33">
        <f>SUM(D93:D99)</f>
        <v>0</v>
      </c>
      <c r="E100" s="30"/>
      <c r="F100" s="105">
        <f>SUM(F93:F99)</f>
        <v>1</v>
      </c>
      <c r="G100" s="105">
        <f>SUM(G93:G99)</f>
        <v>0</v>
      </c>
      <c r="H100" s="20"/>
      <c r="L100" s="20"/>
      <c r="M100" s="20"/>
    </row>
    <row r="101" spans="1:14" hidden="1" outlineLevel="1" x14ac:dyDescent="0.25">
      <c r="A101" s="21" t="s">
        <v>145</v>
      </c>
      <c r="B101" s="41" t="s">
        <v>118</v>
      </c>
      <c r="C101" s="33"/>
      <c r="D101" s="33"/>
      <c r="E101" s="30"/>
      <c r="F101" s="34">
        <f t="shared" ref="F101:F105" si="7">IF($C$100=0,"",IF(C101="[for completion]","",C101/$C$100))</f>
        <v>0</v>
      </c>
      <c r="G101" s="34" t="str">
        <f t="shared" ref="G101:G110" si="8">IF($D$100=0,"",IF(D101="[for completion]","",D101/$D$100))</f>
        <v/>
      </c>
      <c r="H101" s="20"/>
      <c r="L101" s="20"/>
      <c r="M101" s="20"/>
    </row>
    <row r="102" spans="1:14" hidden="1" outlineLevel="1" x14ac:dyDescent="0.25">
      <c r="A102" s="21" t="s">
        <v>146</v>
      </c>
      <c r="B102" s="41" t="s">
        <v>120</v>
      </c>
      <c r="C102" s="33"/>
      <c r="D102" s="33"/>
      <c r="E102" s="30"/>
      <c r="F102" s="34">
        <f t="shared" si="7"/>
        <v>0</v>
      </c>
      <c r="G102" s="34" t="str">
        <f t="shared" si="8"/>
        <v/>
      </c>
      <c r="H102" s="20"/>
      <c r="L102" s="20"/>
      <c r="M102" s="20"/>
    </row>
    <row r="103" spans="1:14" hidden="1" outlineLevel="1" x14ac:dyDescent="0.25">
      <c r="A103" s="21" t="s">
        <v>147</v>
      </c>
      <c r="B103" s="41" t="s">
        <v>122</v>
      </c>
      <c r="C103" s="33"/>
      <c r="D103" s="33"/>
      <c r="E103" s="30"/>
      <c r="F103" s="34">
        <f t="shared" si="7"/>
        <v>0</v>
      </c>
      <c r="G103" s="34" t="str">
        <f t="shared" si="8"/>
        <v/>
      </c>
      <c r="H103" s="20"/>
      <c r="L103" s="20"/>
      <c r="M103" s="20"/>
    </row>
    <row r="104" spans="1:14" hidden="1" outlineLevel="1" x14ac:dyDescent="0.25">
      <c r="A104" s="21" t="s">
        <v>148</v>
      </c>
      <c r="B104" s="41" t="s">
        <v>124</v>
      </c>
      <c r="C104" s="33"/>
      <c r="D104" s="33"/>
      <c r="E104" s="30"/>
      <c r="F104" s="34">
        <f t="shared" si="7"/>
        <v>0</v>
      </c>
      <c r="G104" s="34" t="str">
        <f t="shared" si="8"/>
        <v/>
      </c>
      <c r="H104" s="20"/>
      <c r="L104" s="20"/>
      <c r="M104" s="20"/>
    </row>
    <row r="105" spans="1:14" hidden="1" outlineLevel="1" x14ac:dyDescent="0.25">
      <c r="A105" s="21" t="s">
        <v>149</v>
      </c>
      <c r="B105" s="41" t="s">
        <v>126</v>
      </c>
      <c r="C105" s="33"/>
      <c r="D105" s="33"/>
      <c r="E105" s="30"/>
      <c r="F105" s="34">
        <f t="shared" si="7"/>
        <v>0</v>
      </c>
      <c r="G105" s="34" t="str">
        <f t="shared" si="8"/>
        <v/>
      </c>
      <c r="H105" s="20"/>
      <c r="L105" s="20"/>
      <c r="M105" s="20"/>
    </row>
    <row r="106" spans="1:14" hidden="1" outlineLevel="1" x14ac:dyDescent="0.25">
      <c r="A106" s="21" t="s">
        <v>150</v>
      </c>
      <c r="B106" s="41"/>
      <c r="C106" s="33"/>
      <c r="D106" s="33"/>
      <c r="E106" s="30"/>
      <c r="F106" s="34"/>
      <c r="G106" s="34"/>
      <c r="H106" s="20"/>
      <c r="L106" s="20"/>
      <c r="M106" s="20"/>
    </row>
    <row r="107" spans="1:14" hidden="1" outlineLevel="1" x14ac:dyDescent="0.25">
      <c r="A107" s="21" t="s">
        <v>151</v>
      </c>
      <c r="B107" s="41"/>
      <c r="C107" s="33"/>
      <c r="D107" s="33"/>
      <c r="E107" s="30"/>
      <c r="F107" s="34"/>
      <c r="G107" s="34"/>
      <c r="H107" s="20"/>
      <c r="L107" s="20"/>
      <c r="M107" s="20"/>
    </row>
    <row r="108" spans="1:14" hidden="1" outlineLevel="1" x14ac:dyDescent="0.25">
      <c r="A108" s="21" t="s">
        <v>152</v>
      </c>
      <c r="B108" s="40"/>
      <c r="C108" s="33"/>
      <c r="D108" s="33"/>
      <c r="E108" s="30"/>
      <c r="F108" s="34"/>
      <c r="G108" s="34" t="str">
        <f t="shared" si="8"/>
        <v/>
      </c>
      <c r="H108" s="20"/>
      <c r="L108" s="20"/>
      <c r="M108" s="20"/>
    </row>
    <row r="109" spans="1:14" hidden="1" outlineLevel="1" x14ac:dyDescent="0.25">
      <c r="A109" s="21" t="s">
        <v>153</v>
      </c>
      <c r="B109" s="41"/>
      <c r="C109" s="33"/>
      <c r="D109" s="33"/>
      <c r="E109" s="30"/>
      <c r="F109" s="34"/>
      <c r="G109" s="34" t="str">
        <f t="shared" si="8"/>
        <v/>
      </c>
      <c r="H109" s="20"/>
      <c r="L109" s="20"/>
      <c r="M109" s="20"/>
    </row>
    <row r="110" spans="1:14" hidden="1" outlineLevel="1" x14ac:dyDescent="0.25">
      <c r="A110" s="21" t="s">
        <v>154</v>
      </c>
      <c r="B110" s="41"/>
      <c r="C110" s="33"/>
      <c r="D110" s="33"/>
      <c r="E110" s="30"/>
      <c r="F110" s="34"/>
      <c r="G110" s="34" t="str">
        <f t="shared" si="8"/>
        <v/>
      </c>
      <c r="H110" s="20"/>
      <c r="L110" s="20"/>
      <c r="M110" s="20"/>
    </row>
    <row r="111" spans="1:14" collapsed="1" x14ac:dyDescent="0.25">
      <c r="A111" s="78"/>
      <c r="B111" s="79" t="s">
        <v>155</v>
      </c>
      <c r="C111" s="81" t="s">
        <v>156</v>
      </c>
      <c r="D111" s="81" t="s">
        <v>157</v>
      </c>
      <c r="E111" s="80"/>
      <c r="F111" s="104" t="s">
        <v>158</v>
      </c>
      <c r="G111" s="104" t="s">
        <v>159</v>
      </c>
      <c r="H111" s="20"/>
      <c r="L111" s="20"/>
      <c r="M111" s="20"/>
    </row>
    <row r="112" spans="1:14" s="42" customFormat="1" x14ac:dyDescent="0.25">
      <c r="A112" s="21" t="s">
        <v>160</v>
      </c>
      <c r="B112" s="30" t="s">
        <v>161</v>
      </c>
      <c r="C112" s="124">
        <v>5968.3177422520957</v>
      </c>
      <c r="D112" s="124">
        <v>5968.3177422520957</v>
      </c>
      <c r="E112" s="34"/>
      <c r="F112" s="34">
        <f>IF($C$127=0,"",IF(C112="[for completion]","",C112/$C$127))</f>
        <v>1</v>
      </c>
      <c r="G112" s="34">
        <f>IF($D$127=0,"",IF(D112="[for completion]","",D112/$D$127))</f>
        <v>1</v>
      </c>
      <c r="H112" s="20"/>
      <c r="I112" s="21"/>
      <c r="J112" s="21"/>
      <c r="K112" s="21"/>
      <c r="L112" s="20"/>
      <c r="M112" s="20"/>
      <c r="N112" s="20"/>
    </row>
    <row r="113" spans="1:14" s="42" customFormat="1" x14ac:dyDescent="0.25">
      <c r="A113" s="21" t="s">
        <v>162</v>
      </c>
      <c r="B113" s="30" t="s">
        <v>163</v>
      </c>
      <c r="C113" s="124">
        <v>0</v>
      </c>
      <c r="D113" s="124">
        <v>0</v>
      </c>
      <c r="E113" s="34"/>
      <c r="F113" s="34">
        <f t="shared" ref="F113:F125" si="9">IF($C$127=0,"",IF(C113="[for completion]","",C113/$C$127))</f>
        <v>0</v>
      </c>
      <c r="G113" s="34">
        <f t="shared" ref="G113:G125" si="10">IF($D$127=0,"",IF(D113="[for completion]","",D113/$D$127))</f>
        <v>0</v>
      </c>
      <c r="H113" s="20"/>
      <c r="I113" s="21"/>
      <c r="J113" s="21"/>
      <c r="K113" s="21"/>
      <c r="L113" s="20"/>
      <c r="M113" s="20"/>
      <c r="N113" s="20"/>
    </row>
    <row r="114" spans="1:14" s="42" customFormat="1" x14ac:dyDescent="0.25">
      <c r="A114" s="21" t="s">
        <v>164</v>
      </c>
      <c r="B114" s="30" t="s">
        <v>165</v>
      </c>
      <c r="C114" s="124">
        <v>0</v>
      </c>
      <c r="D114" s="124">
        <v>0</v>
      </c>
      <c r="E114" s="34"/>
      <c r="F114" s="34">
        <f t="shared" si="9"/>
        <v>0</v>
      </c>
      <c r="G114" s="34">
        <f t="shared" si="10"/>
        <v>0</v>
      </c>
      <c r="H114" s="20"/>
      <c r="I114" s="21"/>
      <c r="J114" s="21"/>
      <c r="K114" s="21"/>
      <c r="L114" s="20"/>
      <c r="M114" s="20"/>
      <c r="N114" s="20"/>
    </row>
    <row r="115" spans="1:14" s="42" customFormat="1" x14ac:dyDescent="0.25">
      <c r="A115" s="21" t="s">
        <v>166</v>
      </c>
      <c r="B115" s="30" t="s">
        <v>167</v>
      </c>
      <c r="C115" s="124">
        <v>0</v>
      </c>
      <c r="D115" s="124">
        <v>0</v>
      </c>
      <c r="E115" s="34"/>
      <c r="F115" s="34">
        <f t="shared" si="9"/>
        <v>0</v>
      </c>
      <c r="G115" s="34">
        <f t="shared" si="10"/>
        <v>0</v>
      </c>
      <c r="H115" s="20"/>
      <c r="I115" s="21"/>
      <c r="J115" s="21"/>
      <c r="K115" s="21"/>
      <c r="L115" s="20"/>
      <c r="M115" s="20"/>
      <c r="N115" s="20"/>
    </row>
    <row r="116" spans="1:14" s="42" customFormat="1" x14ac:dyDescent="0.25">
      <c r="A116" s="21" t="s">
        <v>168</v>
      </c>
      <c r="B116" s="30" t="s">
        <v>169</v>
      </c>
      <c r="C116" s="124">
        <v>0</v>
      </c>
      <c r="D116" s="124">
        <v>0</v>
      </c>
      <c r="E116" s="34"/>
      <c r="F116" s="34">
        <f t="shared" si="9"/>
        <v>0</v>
      </c>
      <c r="G116" s="34">
        <f t="shared" si="10"/>
        <v>0</v>
      </c>
      <c r="H116" s="20"/>
      <c r="I116" s="21"/>
      <c r="J116" s="21"/>
      <c r="K116" s="21"/>
      <c r="L116" s="20"/>
      <c r="M116" s="20"/>
      <c r="N116" s="20"/>
    </row>
    <row r="117" spans="1:14" s="42" customFormat="1" x14ac:dyDescent="0.25">
      <c r="A117" s="21" t="s">
        <v>170</v>
      </c>
      <c r="B117" s="30" t="s">
        <v>171</v>
      </c>
      <c r="C117" s="124">
        <v>0</v>
      </c>
      <c r="D117" s="124">
        <v>0</v>
      </c>
      <c r="E117" s="30"/>
      <c r="F117" s="34">
        <f t="shared" si="9"/>
        <v>0</v>
      </c>
      <c r="G117" s="34">
        <f t="shared" si="10"/>
        <v>0</v>
      </c>
      <c r="H117" s="20"/>
      <c r="I117" s="21"/>
      <c r="J117" s="21"/>
      <c r="K117" s="21"/>
      <c r="L117" s="20"/>
      <c r="M117" s="20"/>
      <c r="N117" s="20"/>
    </row>
    <row r="118" spans="1:14" x14ac:dyDescent="0.25">
      <c r="A118" s="21" t="s">
        <v>172</v>
      </c>
      <c r="B118" s="30" t="s">
        <v>173</v>
      </c>
      <c r="C118" s="124">
        <v>0</v>
      </c>
      <c r="D118" s="124">
        <v>0</v>
      </c>
      <c r="E118" s="30"/>
      <c r="F118" s="34">
        <f t="shared" si="9"/>
        <v>0</v>
      </c>
      <c r="G118" s="34">
        <f t="shared" si="10"/>
        <v>0</v>
      </c>
      <c r="H118" s="20"/>
      <c r="L118" s="20"/>
      <c r="M118" s="20"/>
    </row>
    <row r="119" spans="1:14" x14ac:dyDescent="0.25">
      <c r="A119" s="21" t="s">
        <v>174</v>
      </c>
      <c r="B119" s="30" t="s">
        <v>175</v>
      </c>
      <c r="C119" s="124">
        <v>0</v>
      </c>
      <c r="D119" s="124">
        <v>0</v>
      </c>
      <c r="E119" s="30"/>
      <c r="F119" s="34">
        <f t="shared" si="9"/>
        <v>0</v>
      </c>
      <c r="G119" s="34">
        <f t="shared" si="10"/>
        <v>0</v>
      </c>
      <c r="H119" s="20"/>
      <c r="L119" s="20"/>
      <c r="M119" s="20"/>
    </row>
    <row r="120" spans="1:14" x14ac:dyDescent="0.25">
      <c r="A120" s="21" t="s">
        <v>176</v>
      </c>
      <c r="B120" s="30" t="s">
        <v>177</v>
      </c>
      <c r="C120" s="124">
        <v>0</v>
      </c>
      <c r="D120" s="124">
        <v>0</v>
      </c>
      <c r="E120" s="30"/>
      <c r="F120" s="34">
        <f t="shared" si="9"/>
        <v>0</v>
      </c>
      <c r="G120" s="34">
        <f t="shared" si="10"/>
        <v>0</v>
      </c>
      <c r="H120" s="20"/>
      <c r="L120" s="20"/>
      <c r="M120" s="20"/>
    </row>
    <row r="121" spans="1:14" x14ac:dyDescent="0.25">
      <c r="A121" s="21" t="s">
        <v>178</v>
      </c>
      <c r="B121" s="30" t="s">
        <v>179</v>
      </c>
      <c r="C121" s="124">
        <v>0</v>
      </c>
      <c r="D121" s="124">
        <v>0</v>
      </c>
      <c r="E121" s="30"/>
      <c r="F121" s="34">
        <f t="shared" si="9"/>
        <v>0</v>
      </c>
      <c r="G121" s="34">
        <f t="shared" si="10"/>
        <v>0</v>
      </c>
      <c r="H121" s="20"/>
      <c r="L121" s="20"/>
      <c r="M121" s="20"/>
    </row>
    <row r="122" spans="1:14" x14ac:dyDescent="0.25">
      <c r="A122" s="21" t="s">
        <v>180</v>
      </c>
      <c r="B122" s="30" t="s">
        <v>181</v>
      </c>
      <c r="C122" s="124">
        <v>0</v>
      </c>
      <c r="D122" s="124">
        <v>0</v>
      </c>
      <c r="E122" s="30"/>
      <c r="F122" s="34">
        <f t="shared" si="9"/>
        <v>0</v>
      </c>
      <c r="G122" s="34">
        <f t="shared" si="10"/>
        <v>0</v>
      </c>
      <c r="H122" s="20"/>
      <c r="L122" s="20"/>
      <c r="M122" s="20"/>
    </row>
    <row r="123" spans="1:14" x14ac:dyDescent="0.25">
      <c r="A123" s="21" t="s">
        <v>182</v>
      </c>
      <c r="B123" s="30" t="s">
        <v>183</v>
      </c>
      <c r="C123" s="124">
        <v>0</v>
      </c>
      <c r="D123" s="124">
        <v>0</v>
      </c>
      <c r="E123" s="30"/>
      <c r="F123" s="34">
        <f t="shared" si="9"/>
        <v>0</v>
      </c>
      <c r="G123" s="34">
        <f t="shared" si="10"/>
        <v>0</v>
      </c>
      <c r="H123" s="20"/>
      <c r="L123" s="20"/>
      <c r="M123" s="20"/>
    </row>
    <row r="124" spans="1:14" x14ac:dyDescent="0.25">
      <c r="A124" s="21" t="s">
        <v>184</v>
      </c>
      <c r="B124" s="30" t="s">
        <v>185</v>
      </c>
      <c r="C124" s="124">
        <v>0</v>
      </c>
      <c r="D124" s="124">
        <v>0</v>
      </c>
      <c r="E124" s="30"/>
      <c r="F124" s="34">
        <f t="shared" si="9"/>
        <v>0</v>
      </c>
      <c r="G124" s="34">
        <f t="shared" si="10"/>
        <v>0</v>
      </c>
      <c r="H124" s="20"/>
      <c r="L124" s="20"/>
      <c r="M124" s="20"/>
    </row>
    <row r="125" spans="1:14" x14ac:dyDescent="0.25">
      <c r="A125" s="21" t="s">
        <v>186</v>
      </c>
      <c r="B125" s="30" t="s">
        <v>187</v>
      </c>
      <c r="C125" s="124">
        <v>0</v>
      </c>
      <c r="D125" s="124">
        <v>0</v>
      </c>
      <c r="E125" s="30"/>
      <c r="F125" s="34">
        <f t="shared" si="9"/>
        <v>0</v>
      </c>
      <c r="G125" s="34">
        <f t="shared" si="10"/>
        <v>0</v>
      </c>
      <c r="H125" s="20"/>
      <c r="L125" s="20"/>
      <c r="M125" s="20"/>
    </row>
    <row r="126" spans="1:14" x14ac:dyDescent="0.25">
      <c r="A126" s="21" t="s">
        <v>188</v>
      </c>
      <c r="B126" s="30" t="s">
        <v>86</v>
      </c>
      <c r="C126" s="124">
        <v>0</v>
      </c>
      <c r="D126" s="124">
        <v>0</v>
      </c>
      <c r="E126" s="30"/>
      <c r="F126" s="34">
        <f>IF($C$127=0,"",IF(C126="[for completion]","",C126/$C$127))</f>
        <v>0</v>
      </c>
      <c r="G126" s="34">
        <f>IF($D$127=0,"",IF(D126="[for completion]","",D126/$D$127))</f>
        <v>0</v>
      </c>
      <c r="H126" s="20"/>
      <c r="L126" s="20"/>
      <c r="M126" s="20"/>
    </row>
    <row r="127" spans="1:14" x14ac:dyDescent="0.25">
      <c r="A127" s="21" t="s">
        <v>189</v>
      </c>
      <c r="B127" s="40" t="s">
        <v>88</v>
      </c>
      <c r="C127" s="124">
        <f>SUM(C112:C126)</f>
        <v>5968.3177422520957</v>
      </c>
      <c r="D127" s="124">
        <f>SUM(D112:D126)</f>
        <v>5968.3177422520957</v>
      </c>
      <c r="E127" s="30"/>
      <c r="F127" s="86">
        <f>SUM(F112:F126)</f>
        <v>1</v>
      </c>
      <c r="G127" s="86">
        <f>SUM(G112:G126)</f>
        <v>1</v>
      </c>
      <c r="H127" s="20"/>
      <c r="L127" s="20"/>
      <c r="M127" s="20"/>
    </row>
    <row r="128" spans="1:14" hidden="1" outlineLevel="1" x14ac:dyDescent="0.25">
      <c r="A128" s="21" t="s">
        <v>190</v>
      </c>
      <c r="B128" s="37" t="s">
        <v>90</v>
      </c>
      <c r="E128" s="30"/>
      <c r="F128" s="34">
        <f t="shared" ref="F128:F136" si="11">IF($C$127=0,"",IF(C128="[for completion]","",C128/$C$127))</f>
        <v>0</v>
      </c>
      <c r="G128" s="34">
        <f t="shared" ref="G128:G136" si="12">IF($D$127=0,"",IF(D128="[for completion]","",D128/$D$127))</f>
        <v>0</v>
      </c>
      <c r="H128" s="20"/>
      <c r="L128" s="20"/>
      <c r="M128" s="20"/>
    </row>
    <row r="129" spans="1:14" hidden="1" outlineLevel="1" x14ac:dyDescent="0.25">
      <c r="A129" s="21" t="s">
        <v>191</v>
      </c>
      <c r="B129" s="37" t="s">
        <v>90</v>
      </c>
      <c r="E129" s="30"/>
      <c r="F129" s="34">
        <f t="shared" si="11"/>
        <v>0</v>
      </c>
      <c r="G129" s="34">
        <f t="shared" si="12"/>
        <v>0</v>
      </c>
      <c r="H129" s="20"/>
      <c r="L129" s="20"/>
      <c r="M129" s="20"/>
    </row>
    <row r="130" spans="1:14" hidden="1" outlineLevel="1" x14ac:dyDescent="0.25">
      <c r="A130" s="21" t="s">
        <v>192</v>
      </c>
      <c r="B130" s="37" t="s">
        <v>90</v>
      </c>
      <c r="E130" s="30"/>
      <c r="F130" s="34">
        <f t="shared" si="11"/>
        <v>0</v>
      </c>
      <c r="G130" s="34">
        <f t="shared" si="12"/>
        <v>0</v>
      </c>
      <c r="H130" s="20"/>
      <c r="L130" s="20"/>
      <c r="M130" s="20"/>
    </row>
    <row r="131" spans="1:14" hidden="1" outlineLevel="1" x14ac:dyDescent="0.25">
      <c r="A131" s="21" t="s">
        <v>193</v>
      </c>
      <c r="B131" s="37" t="s">
        <v>90</v>
      </c>
      <c r="E131" s="30"/>
      <c r="F131" s="34">
        <f t="shared" si="11"/>
        <v>0</v>
      </c>
      <c r="G131" s="34">
        <f t="shared" si="12"/>
        <v>0</v>
      </c>
      <c r="H131" s="20"/>
      <c r="L131" s="20"/>
      <c r="M131" s="20"/>
    </row>
    <row r="132" spans="1:14" hidden="1" outlineLevel="1" x14ac:dyDescent="0.25">
      <c r="A132" s="21" t="s">
        <v>194</v>
      </c>
      <c r="B132" s="37" t="s">
        <v>90</v>
      </c>
      <c r="E132" s="30"/>
      <c r="F132" s="34">
        <f t="shared" si="11"/>
        <v>0</v>
      </c>
      <c r="G132" s="34">
        <f t="shared" si="12"/>
        <v>0</v>
      </c>
      <c r="H132" s="20"/>
      <c r="L132" s="20"/>
      <c r="M132" s="20"/>
    </row>
    <row r="133" spans="1:14" hidden="1" outlineLevel="1" x14ac:dyDescent="0.25">
      <c r="A133" s="21" t="s">
        <v>195</v>
      </c>
      <c r="B133" s="37" t="s">
        <v>90</v>
      </c>
      <c r="E133" s="30"/>
      <c r="F133" s="34">
        <f t="shared" si="11"/>
        <v>0</v>
      </c>
      <c r="G133" s="34">
        <f t="shared" si="12"/>
        <v>0</v>
      </c>
      <c r="H133" s="20"/>
      <c r="L133" s="20"/>
      <c r="M133" s="20"/>
    </row>
    <row r="134" spans="1:14" hidden="1" outlineLevel="1" x14ac:dyDescent="0.25">
      <c r="A134" s="21" t="s">
        <v>196</v>
      </c>
      <c r="B134" s="37" t="s">
        <v>90</v>
      </c>
      <c r="E134" s="30"/>
      <c r="F134" s="34">
        <f t="shared" si="11"/>
        <v>0</v>
      </c>
      <c r="G134" s="34">
        <f t="shared" si="12"/>
        <v>0</v>
      </c>
      <c r="H134" s="20"/>
      <c r="L134" s="20"/>
      <c r="M134" s="20"/>
    </row>
    <row r="135" spans="1:14" hidden="1" outlineLevel="1" x14ac:dyDescent="0.25">
      <c r="A135" s="21" t="s">
        <v>197</v>
      </c>
      <c r="B135" s="37" t="s">
        <v>90</v>
      </c>
      <c r="E135" s="30"/>
      <c r="F135" s="34">
        <f t="shared" si="11"/>
        <v>0</v>
      </c>
      <c r="G135" s="34">
        <f t="shared" si="12"/>
        <v>0</v>
      </c>
      <c r="H135" s="20"/>
      <c r="L135" s="20"/>
      <c r="M135" s="20"/>
    </row>
    <row r="136" spans="1:14" hidden="1" outlineLevel="1" x14ac:dyDescent="0.25">
      <c r="A136" s="21" t="s">
        <v>198</v>
      </c>
      <c r="B136" s="37" t="s">
        <v>90</v>
      </c>
      <c r="C136" s="38"/>
      <c r="D136" s="38"/>
      <c r="E136" s="38"/>
      <c r="F136" s="34">
        <f t="shared" si="11"/>
        <v>0</v>
      </c>
      <c r="G136" s="34">
        <f t="shared" si="12"/>
        <v>0</v>
      </c>
      <c r="H136" s="20"/>
      <c r="L136" s="20"/>
      <c r="M136" s="20"/>
    </row>
    <row r="137" spans="1:14" collapsed="1" x14ac:dyDescent="0.25">
      <c r="A137" s="78"/>
      <c r="B137" s="79" t="s">
        <v>199</v>
      </c>
      <c r="C137" s="81" t="s">
        <v>156</v>
      </c>
      <c r="D137" s="81" t="s">
        <v>157</v>
      </c>
      <c r="E137" s="80"/>
      <c r="F137" s="104" t="s">
        <v>158</v>
      </c>
      <c r="G137" s="104" t="s">
        <v>159</v>
      </c>
      <c r="H137" s="20"/>
      <c r="L137" s="20"/>
      <c r="M137" s="20"/>
    </row>
    <row r="138" spans="1:14" s="42" customFormat="1" x14ac:dyDescent="0.25">
      <c r="A138" s="21" t="s">
        <v>200</v>
      </c>
      <c r="B138" s="30" t="s">
        <v>161</v>
      </c>
      <c r="C138" s="124">
        <v>3393.6224555600002</v>
      </c>
      <c r="D138" s="124">
        <v>3393.6224555600002</v>
      </c>
      <c r="E138" s="34"/>
      <c r="F138" s="34">
        <f>IF($C$153=0,"",IF(C138="[for completion]","",C138/$C$153))</f>
        <v>1</v>
      </c>
      <c r="G138" s="34">
        <f>IF($D$153=0,"",IF(D138="[for completion]","",D138/$D$153))</f>
        <v>1</v>
      </c>
      <c r="H138" s="20"/>
      <c r="I138" s="21"/>
      <c r="J138" s="21"/>
      <c r="K138" s="21"/>
      <c r="L138" s="20"/>
      <c r="M138" s="20"/>
      <c r="N138" s="20"/>
    </row>
    <row r="139" spans="1:14" s="42" customFormat="1" x14ac:dyDescent="0.25">
      <c r="A139" s="21" t="s">
        <v>201</v>
      </c>
      <c r="B139" s="30" t="s">
        <v>163</v>
      </c>
      <c r="C139" s="124">
        <v>0</v>
      </c>
      <c r="D139" s="124">
        <v>0</v>
      </c>
      <c r="E139" s="34"/>
      <c r="F139" s="34">
        <f t="shared" ref="F139:F152" si="13">IF($C$153=0,"",IF(C139="[for completion]","",C139/$C$153))</f>
        <v>0</v>
      </c>
      <c r="G139" s="34">
        <f t="shared" ref="G139:G152" si="14">IF($D$153=0,"",IF(D139="[for completion]","",D139/$D$153))</f>
        <v>0</v>
      </c>
      <c r="H139" s="20"/>
      <c r="I139" s="21"/>
      <c r="J139" s="21"/>
      <c r="K139" s="21"/>
      <c r="L139" s="20"/>
      <c r="M139" s="20"/>
      <c r="N139" s="20"/>
    </row>
    <row r="140" spans="1:14" s="42" customFormat="1" x14ac:dyDescent="0.25">
      <c r="A140" s="21" t="s">
        <v>202</v>
      </c>
      <c r="B140" s="30" t="s">
        <v>165</v>
      </c>
      <c r="C140" s="124">
        <v>0</v>
      </c>
      <c r="D140" s="124">
        <v>0</v>
      </c>
      <c r="E140" s="34"/>
      <c r="F140" s="34">
        <f t="shared" si="13"/>
        <v>0</v>
      </c>
      <c r="G140" s="34">
        <f t="shared" si="14"/>
        <v>0</v>
      </c>
      <c r="H140" s="20"/>
      <c r="I140" s="21"/>
      <c r="J140" s="21"/>
      <c r="K140" s="21"/>
      <c r="L140" s="20"/>
      <c r="M140" s="20"/>
      <c r="N140" s="20"/>
    </row>
    <row r="141" spans="1:14" s="42" customFormat="1" x14ac:dyDescent="0.25">
      <c r="A141" s="21" t="s">
        <v>203</v>
      </c>
      <c r="B141" s="30" t="s">
        <v>167</v>
      </c>
      <c r="C141" s="124">
        <v>0</v>
      </c>
      <c r="D141" s="124">
        <v>0</v>
      </c>
      <c r="E141" s="34"/>
      <c r="F141" s="34">
        <f t="shared" si="13"/>
        <v>0</v>
      </c>
      <c r="G141" s="34">
        <f t="shared" si="14"/>
        <v>0</v>
      </c>
      <c r="H141" s="20"/>
      <c r="I141" s="21"/>
      <c r="J141" s="21"/>
      <c r="K141" s="21"/>
      <c r="L141" s="20"/>
      <c r="M141" s="20"/>
      <c r="N141" s="20"/>
    </row>
    <row r="142" spans="1:14" s="42" customFormat="1" x14ac:dyDescent="0.25">
      <c r="A142" s="21" t="s">
        <v>204</v>
      </c>
      <c r="B142" s="30" t="s">
        <v>169</v>
      </c>
      <c r="C142" s="124">
        <v>0</v>
      </c>
      <c r="D142" s="124">
        <v>0</v>
      </c>
      <c r="E142" s="34"/>
      <c r="F142" s="34">
        <f t="shared" si="13"/>
        <v>0</v>
      </c>
      <c r="G142" s="34">
        <f t="shared" si="14"/>
        <v>0</v>
      </c>
      <c r="H142" s="20"/>
      <c r="I142" s="21"/>
      <c r="J142" s="21"/>
      <c r="K142" s="21"/>
      <c r="L142" s="20"/>
      <c r="M142" s="20"/>
      <c r="N142" s="20"/>
    </row>
    <row r="143" spans="1:14" s="42" customFormat="1" x14ac:dyDescent="0.25">
      <c r="A143" s="21" t="s">
        <v>205</v>
      </c>
      <c r="B143" s="30" t="s">
        <v>171</v>
      </c>
      <c r="C143" s="124">
        <v>0</v>
      </c>
      <c r="D143" s="124">
        <v>0</v>
      </c>
      <c r="E143" s="30"/>
      <c r="F143" s="34">
        <f t="shared" si="13"/>
        <v>0</v>
      </c>
      <c r="G143" s="34">
        <f t="shared" si="14"/>
        <v>0</v>
      </c>
      <c r="H143" s="20"/>
      <c r="I143" s="21"/>
      <c r="J143" s="21"/>
      <c r="K143" s="21"/>
      <c r="L143" s="20"/>
      <c r="M143" s="20"/>
      <c r="N143" s="20"/>
    </row>
    <row r="144" spans="1:14" x14ac:dyDescent="0.25">
      <c r="A144" s="21" t="s">
        <v>206</v>
      </c>
      <c r="B144" s="30" t="s">
        <v>173</v>
      </c>
      <c r="C144" s="124">
        <v>0</v>
      </c>
      <c r="D144" s="124">
        <v>0</v>
      </c>
      <c r="E144" s="30"/>
      <c r="F144" s="34">
        <f t="shared" si="13"/>
        <v>0</v>
      </c>
      <c r="G144" s="34">
        <f t="shared" si="14"/>
        <v>0</v>
      </c>
      <c r="H144" s="20"/>
      <c r="L144" s="20"/>
      <c r="M144" s="20"/>
    </row>
    <row r="145" spans="1:13" x14ac:dyDescent="0.25">
      <c r="A145" s="21" t="s">
        <v>207</v>
      </c>
      <c r="B145" s="30" t="s">
        <v>175</v>
      </c>
      <c r="C145" s="124">
        <v>0</v>
      </c>
      <c r="D145" s="124">
        <v>0</v>
      </c>
      <c r="E145" s="30"/>
      <c r="F145" s="34">
        <f t="shared" si="13"/>
        <v>0</v>
      </c>
      <c r="G145" s="34">
        <f t="shared" si="14"/>
        <v>0</v>
      </c>
      <c r="H145" s="20"/>
      <c r="L145" s="20"/>
      <c r="M145" s="20"/>
    </row>
    <row r="146" spans="1:13" x14ac:dyDescent="0.25">
      <c r="A146" s="21" t="s">
        <v>208</v>
      </c>
      <c r="B146" s="30" t="s">
        <v>177</v>
      </c>
      <c r="C146" s="124">
        <v>0</v>
      </c>
      <c r="D146" s="124">
        <v>0</v>
      </c>
      <c r="E146" s="30"/>
      <c r="F146" s="34">
        <f t="shared" si="13"/>
        <v>0</v>
      </c>
      <c r="G146" s="34">
        <f t="shared" si="14"/>
        <v>0</v>
      </c>
      <c r="H146" s="20"/>
      <c r="L146" s="20"/>
      <c r="M146" s="20"/>
    </row>
    <row r="147" spans="1:13" x14ac:dyDescent="0.25">
      <c r="A147" s="21" t="s">
        <v>209</v>
      </c>
      <c r="B147" s="30" t="s">
        <v>179</v>
      </c>
      <c r="C147" s="124">
        <v>0</v>
      </c>
      <c r="D147" s="124">
        <v>0</v>
      </c>
      <c r="E147" s="30"/>
      <c r="F147" s="34">
        <f t="shared" si="13"/>
        <v>0</v>
      </c>
      <c r="G147" s="34">
        <f t="shared" si="14"/>
        <v>0</v>
      </c>
      <c r="H147" s="20"/>
      <c r="L147" s="20"/>
      <c r="M147" s="20"/>
    </row>
    <row r="148" spans="1:13" x14ac:dyDescent="0.25">
      <c r="A148" s="21" t="s">
        <v>210</v>
      </c>
      <c r="B148" s="30" t="s">
        <v>181</v>
      </c>
      <c r="C148" s="124">
        <v>0</v>
      </c>
      <c r="D148" s="124">
        <v>0</v>
      </c>
      <c r="E148" s="30"/>
      <c r="F148" s="34">
        <f t="shared" si="13"/>
        <v>0</v>
      </c>
      <c r="G148" s="34">
        <f t="shared" si="14"/>
        <v>0</v>
      </c>
      <c r="H148" s="20"/>
      <c r="L148" s="20"/>
      <c r="M148" s="20"/>
    </row>
    <row r="149" spans="1:13" x14ac:dyDescent="0.25">
      <c r="A149" s="21" t="s">
        <v>211</v>
      </c>
      <c r="B149" s="30" t="s">
        <v>183</v>
      </c>
      <c r="C149" s="124">
        <v>0</v>
      </c>
      <c r="D149" s="124">
        <v>0</v>
      </c>
      <c r="E149" s="30"/>
      <c r="F149" s="34">
        <f t="shared" si="13"/>
        <v>0</v>
      </c>
      <c r="G149" s="34">
        <f t="shared" si="14"/>
        <v>0</v>
      </c>
      <c r="H149" s="20"/>
      <c r="L149" s="20"/>
      <c r="M149" s="20"/>
    </row>
    <row r="150" spans="1:13" x14ac:dyDescent="0.25">
      <c r="A150" s="21" t="s">
        <v>212</v>
      </c>
      <c r="B150" s="30" t="s">
        <v>185</v>
      </c>
      <c r="C150" s="124">
        <v>0</v>
      </c>
      <c r="D150" s="124">
        <v>0</v>
      </c>
      <c r="E150" s="30"/>
      <c r="F150" s="34">
        <f t="shared" si="13"/>
        <v>0</v>
      </c>
      <c r="G150" s="34">
        <f t="shared" si="14"/>
        <v>0</v>
      </c>
      <c r="H150" s="20"/>
      <c r="L150" s="20"/>
      <c r="M150" s="20"/>
    </row>
    <row r="151" spans="1:13" x14ac:dyDescent="0.25">
      <c r="A151" s="21" t="s">
        <v>213</v>
      </c>
      <c r="B151" s="30" t="s">
        <v>187</v>
      </c>
      <c r="C151" s="124">
        <v>0</v>
      </c>
      <c r="D151" s="124">
        <v>0</v>
      </c>
      <c r="E151" s="30"/>
      <c r="F151" s="34">
        <f t="shared" si="13"/>
        <v>0</v>
      </c>
      <c r="G151" s="34">
        <f t="shared" si="14"/>
        <v>0</v>
      </c>
      <c r="H151" s="20"/>
      <c r="L151" s="20"/>
      <c r="M151" s="20"/>
    </row>
    <row r="152" spans="1:13" x14ac:dyDescent="0.25">
      <c r="A152" s="21" t="s">
        <v>214</v>
      </c>
      <c r="B152" s="30" t="s">
        <v>86</v>
      </c>
      <c r="C152" s="124">
        <v>0</v>
      </c>
      <c r="D152" s="124">
        <v>0</v>
      </c>
      <c r="E152" s="30"/>
      <c r="F152" s="34">
        <f t="shared" si="13"/>
        <v>0</v>
      </c>
      <c r="G152" s="34">
        <f t="shared" si="14"/>
        <v>0</v>
      </c>
      <c r="H152" s="20"/>
      <c r="L152" s="20"/>
      <c r="M152" s="20"/>
    </row>
    <row r="153" spans="1:13" x14ac:dyDescent="0.25">
      <c r="A153" s="21" t="s">
        <v>215</v>
      </c>
      <c r="B153" s="40" t="s">
        <v>88</v>
      </c>
      <c r="C153" s="124">
        <f>SUM(C138:C152)</f>
        <v>3393.6224555600002</v>
      </c>
      <c r="D153" s="124">
        <f>SUM(D138:D152)</f>
        <v>3393.6224555600002</v>
      </c>
      <c r="E153" s="30"/>
      <c r="F153" s="86">
        <f>SUM(F138:F152)</f>
        <v>1</v>
      </c>
      <c r="G153" s="86">
        <f>SUM(G138:G152)</f>
        <v>1</v>
      </c>
      <c r="H153" s="20"/>
      <c r="L153" s="20"/>
      <c r="M153" s="20"/>
    </row>
    <row r="154" spans="1:13" hidden="1" outlineLevel="1" x14ac:dyDescent="0.25">
      <c r="A154" s="21" t="s">
        <v>216</v>
      </c>
      <c r="B154" s="37" t="s">
        <v>90</v>
      </c>
      <c r="E154" s="30"/>
      <c r="F154" s="34">
        <f t="shared" ref="F154:F162" si="15">IF($C$153=0,"",IF(C154="[for completion]","",C154/$C$153))</f>
        <v>0</v>
      </c>
      <c r="G154" s="34">
        <f t="shared" ref="G154:G162" si="16">IF($D$153=0,"",IF(D154="[for completion]","",D154/$D$153))</f>
        <v>0</v>
      </c>
      <c r="H154" s="20"/>
      <c r="L154" s="20"/>
      <c r="M154" s="20"/>
    </row>
    <row r="155" spans="1:13" hidden="1" outlineLevel="1" x14ac:dyDescent="0.25">
      <c r="A155" s="21" t="s">
        <v>217</v>
      </c>
      <c r="B155" s="37" t="s">
        <v>90</v>
      </c>
      <c r="E155" s="30"/>
      <c r="F155" s="34">
        <f t="shared" si="15"/>
        <v>0</v>
      </c>
      <c r="G155" s="34">
        <f t="shared" si="16"/>
        <v>0</v>
      </c>
      <c r="H155" s="20"/>
      <c r="L155" s="20"/>
      <c r="M155" s="20"/>
    </row>
    <row r="156" spans="1:13" hidden="1" outlineLevel="1" x14ac:dyDescent="0.25">
      <c r="A156" s="21" t="s">
        <v>218</v>
      </c>
      <c r="B156" s="37" t="s">
        <v>90</v>
      </c>
      <c r="E156" s="30"/>
      <c r="F156" s="34">
        <f t="shared" si="15"/>
        <v>0</v>
      </c>
      <c r="G156" s="34">
        <f t="shared" si="16"/>
        <v>0</v>
      </c>
      <c r="H156" s="20"/>
      <c r="L156" s="20"/>
      <c r="M156" s="20"/>
    </row>
    <row r="157" spans="1:13" hidden="1" outlineLevel="1" x14ac:dyDescent="0.25">
      <c r="A157" s="21" t="s">
        <v>219</v>
      </c>
      <c r="B157" s="37" t="s">
        <v>90</v>
      </c>
      <c r="E157" s="30"/>
      <c r="F157" s="34">
        <f t="shared" si="15"/>
        <v>0</v>
      </c>
      <c r="G157" s="34">
        <f t="shared" si="16"/>
        <v>0</v>
      </c>
      <c r="H157" s="20"/>
      <c r="L157" s="20"/>
      <c r="M157" s="20"/>
    </row>
    <row r="158" spans="1:13" hidden="1" outlineLevel="1" x14ac:dyDescent="0.25">
      <c r="A158" s="21" t="s">
        <v>220</v>
      </c>
      <c r="B158" s="37" t="s">
        <v>90</v>
      </c>
      <c r="E158" s="30"/>
      <c r="F158" s="34">
        <f t="shared" si="15"/>
        <v>0</v>
      </c>
      <c r="G158" s="34">
        <f t="shared" si="16"/>
        <v>0</v>
      </c>
      <c r="H158" s="20"/>
      <c r="L158" s="20"/>
      <c r="M158" s="20"/>
    </row>
    <row r="159" spans="1:13" hidden="1" outlineLevel="1" x14ac:dyDescent="0.25">
      <c r="A159" s="21" t="s">
        <v>221</v>
      </c>
      <c r="B159" s="37" t="s">
        <v>90</v>
      </c>
      <c r="E159" s="30"/>
      <c r="F159" s="34">
        <f t="shared" si="15"/>
        <v>0</v>
      </c>
      <c r="G159" s="34">
        <f t="shared" si="16"/>
        <v>0</v>
      </c>
      <c r="H159" s="20"/>
      <c r="L159" s="20"/>
      <c r="M159" s="20"/>
    </row>
    <row r="160" spans="1:13" hidden="1" outlineLevel="1" x14ac:dyDescent="0.25">
      <c r="A160" s="21" t="s">
        <v>222</v>
      </c>
      <c r="B160" s="37" t="s">
        <v>90</v>
      </c>
      <c r="E160" s="30"/>
      <c r="F160" s="34">
        <f t="shared" si="15"/>
        <v>0</v>
      </c>
      <c r="G160" s="34">
        <f t="shared" si="16"/>
        <v>0</v>
      </c>
      <c r="H160" s="20"/>
      <c r="L160" s="20"/>
      <c r="M160" s="20"/>
    </row>
    <row r="161" spans="1:13" hidden="1" outlineLevel="1" x14ac:dyDescent="0.25">
      <c r="A161" s="21" t="s">
        <v>223</v>
      </c>
      <c r="B161" s="37" t="s">
        <v>90</v>
      </c>
      <c r="E161" s="30"/>
      <c r="F161" s="34">
        <f t="shared" si="15"/>
        <v>0</v>
      </c>
      <c r="G161" s="34">
        <f t="shared" si="16"/>
        <v>0</v>
      </c>
      <c r="H161" s="20"/>
      <c r="L161" s="20"/>
      <c r="M161" s="20"/>
    </row>
    <row r="162" spans="1:13" hidden="1" outlineLevel="1" x14ac:dyDescent="0.25">
      <c r="A162" s="21" t="s">
        <v>224</v>
      </c>
      <c r="B162" s="37" t="s">
        <v>90</v>
      </c>
      <c r="C162" s="38"/>
      <c r="D162" s="38"/>
      <c r="E162" s="38"/>
      <c r="F162" s="34">
        <f t="shared" si="15"/>
        <v>0</v>
      </c>
      <c r="G162" s="34">
        <f t="shared" si="16"/>
        <v>0</v>
      </c>
      <c r="H162" s="20"/>
      <c r="L162" s="20"/>
      <c r="M162" s="20"/>
    </row>
    <row r="163" spans="1:13" collapsed="1" x14ac:dyDescent="0.25">
      <c r="A163" s="78"/>
      <c r="B163" s="79" t="s">
        <v>225</v>
      </c>
      <c r="C163" s="83" t="s">
        <v>156</v>
      </c>
      <c r="D163" s="88" t="s">
        <v>157</v>
      </c>
      <c r="E163" s="80"/>
      <c r="F163" s="107" t="s">
        <v>158</v>
      </c>
      <c r="G163" s="107" t="s">
        <v>159</v>
      </c>
      <c r="H163" s="20"/>
      <c r="L163" s="20"/>
      <c r="M163" s="20"/>
    </row>
    <row r="164" spans="1:13" x14ac:dyDescent="0.25">
      <c r="A164" s="21" t="s">
        <v>227</v>
      </c>
      <c r="B164" s="20" t="s">
        <v>228</v>
      </c>
      <c r="C164" s="124">
        <v>3390.6224555600002</v>
      </c>
      <c r="D164" s="124">
        <v>3390.6224555600002</v>
      </c>
      <c r="E164" s="44"/>
      <c r="F164" s="108">
        <f>IF($C$167=0,"",IF(C164="[for completion]","",C164/$C$167))</f>
        <v>0.99911598887640407</v>
      </c>
      <c r="G164" s="108">
        <f>IF($D$167=0,"",IF(D164="[for completion]","",D164/$D$167))</f>
        <v>0.99911598887640407</v>
      </c>
      <c r="H164" s="20"/>
      <c r="L164" s="20"/>
      <c r="M164" s="20"/>
    </row>
    <row r="165" spans="1:13" x14ac:dyDescent="0.25">
      <c r="A165" s="21" t="s">
        <v>229</v>
      </c>
      <c r="B165" s="20" t="s">
        <v>230</v>
      </c>
      <c r="C165" s="124">
        <v>3</v>
      </c>
      <c r="D165" s="124">
        <v>3</v>
      </c>
      <c r="E165" s="44"/>
      <c r="F165" s="108">
        <f>IF($C$167=0,"",IF(C165="[for completion]","",C165/$C$167))</f>
        <v>8.8401112359593739E-4</v>
      </c>
      <c r="G165" s="108">
        <f>IF($D$167=0,"",IF(D165="[for completion]","",D165/$D$167))</f>
        <v>8.8401112359593739E-4</v>
      </c>
      <c r="H165" s="20"/>
      <c r="L165" s="20"/>
      <c r="M165" s="20"/>
    </row>
    <row r="166" spans="1:13" x14ac:dyDescent="0.25">
      <c r="A166" s="21" t="s">
        <v>231</v>
      </c>
      <c r="B166" s="20" t="s">
        <v>86</v>
      </c>
      <c r="C166" s="124">
        <v>0</v>
      </c>
      <c r="D166" s="124">
        <v>0</v>
      </c>
      <c r="E166" s="44"/>
      <c r="F166" s="108">
        <f>IF($C$167=0,"",IF(C166="[for completion]","",C166/$C$167))</f>
        <v>0</v>
      </c>
      <c r="G166" s="108">
        <f>IF($D$167=0,"",IF(D166="[for completion]","",D166/$D$167))</f>
        <v>0</v>
      </c>
      <c r="H166" s="20"/>
      <c r="L166" s="20"/>
      <c r="M166" s="20"/>
    </row>
    <row r="167" spans="1:13" x14ac:dyDescent="0.25">
      <c r="A167" s="21" t="s">
        <v>232</v>
      </c>
      <c r="B167" s="45" t="s">
        <v>88</v>
      </c>
      <c r="C167" s="124">
        <f>SUM(C164:C166)</f>
        <v>3393.6224555600002</v>
      </c>
      <c r="D167" s="124">
        <f>SUM(D164:D166)</f>
        <v>3393.6224555600002</v>
      </c>
      <c r="E167" s="44"/>
      <c r="F167" s="108">
        <f>SUM(F164:F166)</f>
        <v>1</v>
      </c>
      <c r="G167" s="108">
        <f>SUM(G164:G166)</f>
        <v>1</v>
      </c>
      <c r="H167" s="20"/>
      <c r="L167" s="20"/>
      <c r="M167" s="20"/>
    </row>
    <row r="168" spans="1:13" hidden="1" outlineLevel="1" x14ac:dyDescent="0.25">
      <c r="A168" s="21" t="s">
        <v>233</v>
      </c>
      <c r="B168" s="45"/>
      <c r="C168" s="20"/>
      <c r="D168" s="20"/>
      <c r="E168" s="44"/>
      <c r="F168" s="108"/>
      <c r="G168" s="116"/>
      <c r="H168" s="20"/>
      <c r="L168" s="20"/>
      <c r="M168" s="20"/>
    </row>
    <row r="169" spans="1:13" hidden="1" outlineLevel="1" x14ac:dyDescent="0.25">
      <c r="A169" s="21" t="s">
        <v>234</v>
      </c>
      <c r="B169" s="45"/>
      <c r="C169" s="20"/>
      <c r="D169" s="20"/>
      <c r="E169" s="44"/>
      <c r="F169" s="108"/>
      <c r="G169" s="116"/>
      <c r="H169" s="20"/>
      <c r="L169" s="20"/>
      <c r="M169" s="20"/>
    </row>
    <row r="170" spans="1:13" hidden="1" outlineLevel="1" x14ac:dyDescent="0.25">
      <c r="A170" s="21" t="s">
        <v>235</v>
      </c>
      <c r="B170" s="45"/>
      <c r="C170" s="20"/>
      <c r="D170" s="20"/>
      <c r="E170" s="44"/>
      <c r="F170" s="108"/>
      <c r="G170" s="116"/>
      <c r="H170" s="20"/>
      <c r="L170" s="20"/>
      <c r="M170" s="20"/>
    </row>
    <row r="171" spans="1:13" hidden="1" outlineLevel="1" x14ac:dyDescent="0.25">
      <c r="A171" s="21" t="s">
        <v>236</v>
      </c>
      <c r="B171" s="45"/>
      <c r="C171" s="20"/>
      <c r="D171" s="20"/>
      <c r="E171" s="44"/>
      <c r="F171" s="108"/>
      <c r="G171" s="116"/>
      <c r="H171" s="20"/>
      <c r="L171" s="20"/>
      <c r="M171" s="20"/>
    </row>
    <row r="172" spans="1:13" hidden="1" outlineLevel="1" x14ac:dyDescent="0.25">
      <c r="A172" s="21" t="s">
        <v>237</v>
      </c>
      <c r="B172" s="45"/>
      <c r="C172" s="20"/>
      <c r="D172" s="20"/>
      <c r="E172" s="44"/>
      <c r="F172" s="108"/>
      <c r="G172" s="116"/>
      <c r="H172" s="20"/>
      <c r="L172" s="20"/>
      <c r="M172" s="20"/>
    </row>
    <row r="173" spans="1:13" collapsed="1" x14ac:dyDescent="0.25">
      <c r="A173" s="78"/>
      <c r="B173" s="79" t="s">
        <v>238</v>
      </c>
      <c r="C173" s="78" t="s">
        <v>54</v>
      </c>
      <c r="D173" s="78"/>
      <c r="E173" s="80"/>
      <c r="F173" s="104" t="s">
        <v>239</v>
      </c>
      <c r="G173" s="104"/>
      <c r="H173" s="20"/>
      <c r="L173" s="20"/>
      <c r="M173" s="20"/>
    </row>
    <row r="174" spans="1:13" x14ac:dyDescent="0.25">
      <c r="A174" s="21" t="s">
        <v>240</v>
      </c>
      <c r="B174" s="30" t="s">
        <v>241</v>
      </c>
      <c r="C174" s="21">
        <v>0</v>
      </c>
      <c r="D174" s="27"/>
      <c r="E174" s="25"/>
      <c r="F174" s="34">
        <f>IF($C$179=0,"",IF(C174="[for completion]","",C174/$C$179))</f>
        <v>0</v>
      </c>
      <c r="G174" s="34"/>
      <c r="H174" s="20"/>
      <c r="L174" s="20"/>
      <c r="M174" s="20"/>
    </row>
    <row r="175" spans="1:13" x14ac:dyDescent="0.25">
      <c r="A175" s="21" t="s">
        <v>9</v>
      </c>
      <c r="B175" s="30" t="s">
        <v>1087</v>
      </c>
      <c r="C175" s="21">
        <v>0</v>
      </c>
      <c r="E175" s="36"/>
      <c r="F175" s="34">
        <f>IF($C$179=0,"",IF(C175="[for completion]","",C175/$C$179))</f>
        <v>0</v>
      </c>
      <c r="G175" s="34"/>
      <c r="H175" s="20"/>
      <c r="L175" s="20"/>
      <c r="M175" s="20"/>
    </row>
    <row r="176" spans="1:13" x14ac:dyDescent="0.25">
      <c r="A176" s="21" t="s">
        <v>242</v>
      </c>
      <c r="B176" s="30" t="s">
        <v>243</v>
      </c>
      <c r="C176" s="21">
        <v>1</v>
      </c>
      <c r="E176" s="36"/>
      <c r="F176" s="34">
        <f>IF($C$179=0,"",IF(C176="[for completion]","",C176/$C$179))</f>
        <v>1</v>
      </c>
      <c r="G176" s="34"/>
      <c r="H176" s="20"/>
      <c r="L176" s="20"/>
      <c r="M176" s="20"/>
    </row>
    <row r="177" spans="1:13" x14ac:dyDescent="0.25">
      <c r="A177" s="21" t="s">
        <v>244</v>
      </c>
      <c r="B177" s="30" t="s">
        <v>245</v>
      </c>
      <c r="C177" s="21">
        <v>0</v>
      </c>
      <c r="E177" s="36"/>
      <c r="F177" s="34">
        <f t="shared" ref="F177:F187" si="17">IF($C$179=0,"",IF(C177="[for completion]","",C177/$C$179))</f>
        <v>0</v>
      </c>
      <c r="G177" s="34"/>
      <c r="H177" s="20"/>
      <c r="L177" s="20"/>
      <c r="M177" s="20"/>
    </row>
    <row r="178" spans="1:13" x14ac:dyDescent="0.25">
      <c r="A178" s="21" t="s">
        <v>246</v>
      </c>
      <c r="B178" s="30" t="s">
        <v>86</v>
      </c>
      <c r="C178" s="21">
        <v>0</v>
      </c>
      <c r="E178" s="36"/>
      <c r="F178" s="34">
        <f t="shared" si="17"/>
        <v>0</v>
      </c>
      <c r="G178" s="34"/>
      <c r="H178" s="20"/>
      <c r="L178" s="20"/>
      <c r="M178" s="20"/>
    </row>
    <row r="179" spans="1:13" x14ac:dyDescent="0.25">
      <c r="A179" s="21" t="s">
        <v>10</v>
      </c>
      <c r="B179" s="40" t="s">
        <v>88</v>
      </c>
      <c r="C179" s="30">
        <f>SUM(C174:C178)</f>
        <v>1</v>
      </c>
      <c r="E179" s="36"/>
      <c r="F179" s="105">
        <f>SUM(F174:F178)</f>
        <v>1</v>
      </c>
      <c r="G179" s="34"/>
      <c r="H179" s="20"/>
      <c r="L179" s="20"/>
      <c r="M179" s="20"/>
    </row>
    <row r="180" spans="1:13" hidden="1" outlineLevel="1" x14ac:dyDescent="0.25">
      <c r="A180" s="21" t="s">
        <v>247</v>
      </c>
      <c r="B180" s="46" t="s">
        <v>248</v>
      </c>
      <c r="E180" s="36"/>
      <c r="F180" s="34">
        <f t="shared" si="17"/>
        <v>0</v>
      </c>
      <c r="G180" s="34"/>
      <c r="H180" s="20"/>
      <c r="L180" s="20"/>
      <c r="M180" s="20"/>
    </row>
    <row r="181" spans="1:13" s="46" customFormat="1" hidden="1" outlineLevel="1" x14ac:dyDescent="0.25">
      <c r="A181" s="21" t="s">
        <v>249</v>
      </c>
      <c r="B181" s="46" t="s">
        <v>250</v>
      </c>
      <c r="F181" s="34">
        <f t="shared" si="17"/>
        <v>0</v>
      </c>
      <c r="G181" s="117"/>
    </row>
    <row r="182" spans="1:13" hidden="1" outlineLevel="1" x14ac:dyDescent="0.25">
      <c r="A182" s="21" t="s">
        <v>251</v>
      </c>
      <c r="B182" s="46" t="s">
        <v>252</v>
      </c>
      <c r="E182" s="36"/>
      <c r="F182" s="34">
        <f t="shared" si="17"/>
        <v>0</v>
      </c>
      <c r="G182" s="34"/>
      <c r="H182" s="20"/>
      <c r="L182" s="20"/>
      <c r="M182" s="20"/>
    </row>
    <row r="183" spans="1:13" hidden="1" outlineLevel="1" x14ac:dyDescent="0.25">
      <c r="A183" s="21" t="s">
        <v>253</v>
      </c>
      <c r="B183" s="46" t="s">
        <v>254</v>
      </c>
      <c r="E183" s="36"/>
      <c r="F183" s="34">
        <f t="shared" si="17"/>
        <v>0</v>
      </c>
      <c r="G183" s="34"/>
      <c r="H183" s="20"/>
      <c r="L183" s="20"/>
      <c r="M183" s="20"/>
    </row>
    <row r="184" spans="1:13" s="46" customFormat="1" hidden="1" outlineLevel="1" x14ac:dyDescent="0.25">
      <c r="A184" s="21" t="s">
        <v>255</v>
      </c>
      <c r="B184" s="46" t="s">
        <v>256</v>
      </c>
      <c r="F184" s="34">
        <f t="shared" si="17"/>
        <v>0</v>
      </c>
      <c r="G184" s="117"/>
    </row>
    <row r="185" spans="1:13" hidden="1" outlineLevel="1" x14ac:dyDescent="0.25">
      <c r="A185" s="21" t="s">
        <v>257</v>
      </c>
      <c r="B185" s="46" t="s">
        <v>258</v>
      </c>
      <c r="E185" s="36"/>
      <c r="F185" s="34">
        <f t="shared" si="17"/>
        <v>0</v>
      </c>
      <c r="G185" s="34"/>
      <c r="H185" s="20"/>
      <c r="L185" s="20"/>
      <c r="M185" s="20"/>
    </row>
    <row r="186" spans="1:13" hidden="1" outlineLevel="1" x14ac:dyDescent="0.25">
      <c r="A186" s="21" t="s">
        <v>259</v>
      </c>
      <c r="B186" s="46" t="s">
        <v>260</v>
      </c>
      <c r="E186" s="36"/>
      <c r="F186" s="34">
        <f t="shared" si="17"/>
        <v>0</v>
      </c>
      <c r="G186" s="34"/>
      <c r="H186" s="20"/>
      <c r="L186" s="20"/>
      <c r="M186" s="20"/>
    </row>
    <row r="187" spans="1:13" hidden="1" outlineLevel="1" x14ac:dyDescent="0.25">
      <c r="A187" s="21" t="s">
        <v>261</v>
      </c>
      <c r="B187" s="46" t="s">
        <v>262</v>
      </c>
      <c r="E187" s="36"/>
      <c r="F187" s="34">
        <f t="shared" si="17"/>
        <v>0</v>
      </c>
      <c r="G187" s="34"/>
      <c r="H187" s="20"/>
      <c r="L187" s="20"/>
      <c r="M187" s="20"/>
    </row>
    <row r="188" spans="1:13" hidden="1" outlineLevel="1" x14ac:dyDescent="0.25">
      <c r="A188" s="21" t="s">
        <v>263</v>
      </c>
      <c r="B188" s="46"/>
      <c r="E188" s="36"/>
      <c r="F188" s="34"/>
      <c r="G188" s="34"/>
      <c r="H188" s="20"/>
      <c r="L188" s="20"/>
      <c r="M188" s="20"/>
    </row>
    <row r="189" spans="1:13" hidden="1" outlineLevel="1" x14ac:dyDescent="0.25">
      <c r="A189" s="21" t="s">
        <v>264</v>
      </c>
      <c r="B189" s="46"/>
      <c r="E189" s="36"/>
      <c r="F189" s="34"/>
      <c r="G189" s="34"/>
      <c r="H189" s="20"/>
      <c r="L189" s="20"/>
      <c r="M189" s="20"/>
    </row>
    <row r="190" spans="1:13" hidden="1" outlineLevel="1" x14ac:dyDescent="0.25">
      <c r="A190" s="21" t="s">
        <v>265</v>
      </c>
      <c r="B190" s="46"/>
      <c r="E190" s="36"/>
      <c r="F190" s="34"/>
      <c r="G190" s="34"/>
      <c r="H190" s="20"/>
      <c r="L190" s="20"/>
      <c r="M190" s="20"/>
    </row>
    <row r="191" spans="1:13" hidden="1" outlineLevel="1" x14ac:dyDescent="0.25">
      <c r="A191" s="21" t="s">
        <v>266</v>
      </c>
      <c r="B191" s="37"/>
      <c r="E191" s="36"/>
      <c r="F191" s="34">
        <f>IF($C$179=0,"",IF(C191="[for completion]","",C191/$C$179))</f>
        <v>0</v>
      </c>
      <c r="G191" s="34"/>
      <c r="H191" s="20"/>
      <c r="L191" s="20"/>
      <c r="M191" s="20"/>
    </row>
    <row r="192" spans="1:13" collapsed="1" x14ac:dyDescent="0.25">
      <c r="A192" s="78"/>
      <c r="B192" s="79" t="s">
        <v>267</v>
      </c>
      <c r="C192" s="78" t="s">
        <v>54</v>
      </c>
      <c r="D192" s="78"/>
      <c r="E192" s="80"/>
      <c r="F192" s="104" t="s">
        <v>239</v>
      </c>
      <c r="G192" s="104"/>
      <c r="H192" s="20"/>
      <c r="L192" s="20"/>
      <c r="M192" s="20"/>
    </row>
    <row r="193" spans="1:13" x14ac:dyDescent="0.25">
      <c r="A193" s="21" t="s">
        <v>268</v>
      </c>
      <c r="B193" s="30" t="s">
        <v>269</v>
      </c>
      <c r="C193" s="21">
        <v>1</v>
      </c>
      <c r="E193" s="33"/>
      <c r="F193" s="34">
        <f t="shared" ref="F193:F207" si="18">IF($C$208=0,"",IF(C193="[for completion]","",C193/$C$208))</f>
        <v>1</v>
      </c>
      <c r="G193" s="34"/>
      <c r="H193" s="20"/>
      <c r="L193" s="20"/>
      <c r="M193" s="20"/>
    </row>
    <row r="194" spans="1:13" x14ac:dyDescent="0.25">
      <c r="A194" s="21" t="s">
        <v>270</v>
      </c>
      <c r="B194" s="30" t="s">
        <v>271</v>
      </c>
      <c r="C194" s="21">
        <v>0</v>
      </c>
      <c r="E194" s="36"/>
      <c r="F194" s="34">
        <f t="shared" si="18"/>
        <v>0</v>
      </c>
      <c r="G194" s="105"/>
      <c r="H194" s="20"/>
      <c r="L194" s="20"/>
      <c r="M194" s="20"/>
    </row>
    <row r="195" spans="1:13" x14ac:dyDescent="0.25">
      <c r="A195" s="21" t="s">
        <v>272</v>
      </c>
      <c r="B195" s="30" t="s">
        <v>273</v>
      </c>
      <c r="C195" s="21">
        <v>0</v>
      </c>
      <c r="E195" s="36"/>
      <c r="F195" s="34">
        <f t="shared" si="18"/>
        <v>0</v>
      </c>
      <c r="G195" s="105"/>
      <c r="H195" s="20"/>
      <c r="L195" s="20"/>
      <c r="M195" s="20"/>
    </row>
    <row r="196" spans="1:13" x14ac:dyDescent="0.25">
      <c r="A196" s="21" t="s">
        <v>274</v>
      </c>
      <c r="B196" s="30" t="s">
        <v>275</v>
      </c>
      <c r="C196" s="87">
        <v>0</v>
      </c>
      <c r="E196" s="36"/>
      <c r="F196" s="34">
        <f t="shared" si="18"/>
        <v>0</v>
      </c>
      <c r="G196" s="105"/>
      <c r="H196" s="20"/>
      <c r="L196" s="20"/>
      <c r="M196" s="20"/>
    </row>
    <row r="197" spans="1:13" x14ac:dyDescent="0.25">
      <c r="A197" s="21" t="s">
        <v>276</v>
      </c>
      <c r="B197" s="30" t="s">
        <v>277</v>
      </c>
      <c r="C197" s="87">
        <v>0</v>
      </c>
      <c r="E197" s="36"/>
      <c r="F197" s="34">
        <f t="shared" si="18"/>
        <v>0</v>
      </c>
      <c r="G197" s="105"/>
      <c r="H197" s="20"/>
      <c r="L197" s="20"/>
      <c r="M197" s="20"/>
    </row>
    <row r="198" spans="1:13" x14ac:dyDescent="0.25">
      <c r="A198" s="21" t="s">
        <v>278</v>
      </c>
      <c r="B198" s="30" t="s">
        <v>279</v>
      </c>
      <c r="C198" s="87">
        <v>0</v>
      </c>
      <c r="E198" s="36"/>
      <c r="F198" s="34">
        <f t="shared" si="18"/>
        <v>0</v>
      </c>
      <c r="G198" s="105"/>
      <c r="H198" s="20"/>
      <c r="L198" s="20"/>
      <c r="M198" s="20"/>
    </row>
    <row r="199" spans="1:13" x14ac:dyDescent="0.25">
      <c r="A199" s="21" t="s">
        <v>280</v>
      </c>
      <c r="B199" s="30" t="s">
        <v>281</v>
      </c>
      <c r="C199" s="87">
        <v>0</v>
      </c>
      <c r="E199" s="36"/>
      <c r="F199" s="34">
        <f t="shared" si="18"/>
        <v>0</v>
      </c>
      <c r="G199" s="105"/>
      <c r="H199" s="20"/>
      <c r="L199" s="20"/>
      <c r="M199" s="20"/>
    </row>
    <row r="200" spans="1:13" x14ac:dyDescent="0.25">
      <c r="A200" s="21" t="s">
        <v>282</v>
      </c>
      <c r="B200" s="30" t="s">
        <v>12</v>
      </c>
      <c r="C200" s="87">
        <v>0</v>
      </c>
      <c r="E200" s="36"/>
      <c r="F200" s="34">
        <f t="shared" si="18"/>
        <v>0</v>
      </c>
      <c r="G200" s="105"/>
      <c r="H200" s="20"/>
      <c r="L200" s="20"/>
      <c r="M200" s="20"/>
    </row>
    <row r="201" spans="1:13" x14ac:dyDescent="0.25">
      <c r="A201" s="21" t="s">
        <v>283</v>
      </c>
      <c r="B201" s="30" t="s">
        <v>284</v>
      </c>
      <c r="C201" s="87">
        <v>0</v>
      </c>
      <c r="E201" s="36"/>
      <c r="F201" s="34">
        <f t="shared" si="18"/>
        <v>0</v>
      </c>
      <c r="G201" s="105"/>
      <c r="H201" s="20"/>
      <c r="L201" s="20"/>
      <c r="M201" s="20"/>
    </row>
    <row r="202" spans="1:13" x14ac:dyDescent="0.25">
      <c r="A202" s="21" t="s">
        <v>285</v>
      </c>
      <c r="B202" s="30" t="s">
        <v>286</v>
      </c>
      <c r="C202" s="87">
        <v>0</v>
      </c>
      <c r="E202" s="36"/>
      <c r="F202" s="34">
        <f t="shared" si="18"/>
        <v>0</v>
      </c>
      <c r="G202" s="105"/>
      <c r="H202" s="20"/>
      <c r="L202" s="20"/>
      <c r="M202" s="20"/>
    </row>
    <row r="203" spans="1:13" x14ac:dyDescent="0.25">
      <c r="A203" s="21" t="s">
        <v>287</v>
      </c>
      <c r="B203" s="30" t="s">
        <v>288</v>
      </c>
      <c r="C203" s="87">
        <v>0</v>
      </c>
      <c r="E203" s="36"/>
      <c r="F203" s="34">
        <f t="shared" si="18"/>
        <v>0</v>
      </c>
      <c r="G203" s="105"/>
      <c r="H203" s="20"/>
      <c r="L203" s="20"/>
      <c r="M203" s="20"/>
    </row>
    <row r="204" spans="1:13" x14ac:dyDescent="0.25">
      <c r="A204" s="21" t="s">
        <v>289</v>
      </c>
      <c r="B204" s="30" t="s">
        <v>290</v>
      </c>
      <c r="C204" s="87">
        <v>0</v>
      </c>
      <c r="E204" s="36"/>
      <c r="F204" s="34">
        <f t="shared" si="18"/>
        <v>0</v>
      </c>
      <c r="G204" s="105"/>
      <c r="H204" s="20"/>
      <c r="L204" s="20"/>
      <c r="M204" s="20"/>
    </row>
    <row r="205" spans="1:13" x14ac:dyDescent="0.25">
      <c r="A205" s="21" t="s">
        <v>291</v>
      </c>
      <c r="B205" s="30" t="s">
        <v>292</v>
      </c>
      <c r="C205" s="87">
        <v>0</v>
      </c>
      <c r="E205" s="36"/>
      <c r="F205" s="34">
        <f t="shared" si="18"/>
        <v>0</v>
      </c>
      <c r="G205" s="105"/>
      <c r="H205" s="20"/>
      <c r="L205" s="20"/>
      <c r="M205" s="20"/>
    </row>
    <row r="206" spans="1:13" x14ac:dyDescent="0.25">
      <c r="A206" s="21" t="s">
        <v>293</v>
      </c>
      <c r="B206" s="30" t="s">
        <v>86</v>
      </c>
      <c r="C206" s="87">
        <v>0</v>
      </c>
      <c r="E206" s="36"/>
      <c r="F206" s="34">
        <f t="shared" si="18"/>
        <v>0</v>
      </c>
      <c r="G206" s="105"/>
      <c r="H206" s="20"/>
      <c r="L206" s="20"/>
      <c r="M206" s="20"/>
    </row>
    <row r="207" spans="1:13" x14ac:dyDescent="0.25">
      <c r="A207" s="21" t="s">
        <v>294</v>
      </c>
      <c r="B207" s="35" t="s">
        <v>295</v>
      </c>
      <c r="C207" s="87">
        <v>0</v>
      </c>
      <c r="E207" s="36"/>
      <c r="F207" s="34">
        <f t="shared" si="18"/>
        <v>0</v>
      </c>
      <c r="G207" s="105"/>
      <c r="H207" s="20"/>
      <c r="L207" s="20"/>
      <c r="M207" s="20"/>
    </row>
    <row r="208" spans="1:13" x14ac:dyDescent="0.25">
      <c r="A208" s="21" t="s">
        <v>296</v>
      </c>
      <c r="B208" s="40" t="s">
        <v>88</v>
      </c>
      <c r="C208" s="30">
        <f>SUM(C193:C206)</f>
        <v>1</v>
      </c>
      <c r="D208" s="30"/>
      <c r="E208" s="36"/>
      <c r="F208" s="105">
        <f>SUM(F193:F206)</f>
        <v>1</v>
      </c>
      <c r="G208" s="105"/>
      <c r="H208" s="20"/>
      <c r="L208" s="20"/>
      <c r="M208" s="20"/>
    </row>
    <row r="209" spans="1:13" hidden="1" outlineLevel="1" x14ac:dyDescent="0.25">
      <c r="A209" s="21" t="s">
        <v>297</v>
      </c>
      <c r="B209" s="37" t="s">
        <v>90</v>
      </c>
      <c r="E209" s="36"/>
      <c r="F209" s="34">
        <f>IF($C$208=0,"",IF(C209="[for completion]","",C209/$C$208))</f>
        <v>0</v>
      </c>
      <c r="G209" s="105"/>
      <c r="H209" s="20"/>
      <c r="L209" s="20"/>
      <c r="M209" s="20"/>
    </row>
    <row r="210" spans="1:13" hidden="1" outlineLevel="1" x14ac:dyDescent="0.25">
      <c r="A210" s="21" t="s">
        <v>298</v>
      </c>
      <c r="B210" s="37" t="s">
        <v>90</v>
      </c>
      <c r="E210" s="36"/>
      <c r="F210" s="34">
        <f t="shared" ref="F210:F215" si="19">IF($C$208=0,"",IF(C210="[for completion]","",C210/$C$208))</f>
        <v>0</v>
      </c>
      <c r="G210" s="105"/>
      <c r="H210" s="20"/>
      <c r="L210" s="20"/>
      <c r="M210" s="20"/>
    </row>
    <row r="211" spans="1:13" hidden="1" outlineLevel="1" x14ac:dyDescent="0.25">
      <c r="A211" s="21" t="s">
        <v>299</v>
      </c>
      <c r="B211" s="37" t="s">
        <v>90</v>
      </c>
      <c r="E211" s="36"/>
      <c r="F211" s="34">
        <f t="shared" si="19"/>
        <v>0</v>
      </c>
      <c r="G211" s="105"/>
      <c r="H211" s="20"/>
      <c r="L211" s="20"/>
      <c r="M211" s="20"/>
    </row>
    <row r="212" spans="1:13" hidden="1" outlineLevel="1" x14ac:dyDescent="0.25">
      <c r="A212" s="21" t="s">
        <v>300</v>
      </c>
      <c r="B212" s="37" t="s">
        <v>90</v>
      </c>
      <c r="E212" s="36"/>
      <c r="F212" s="34">
        <f t="shared" si="19"/>
        <v>0</v>
      </c>
      <c r="G212" s="105"/>
      <c r="H212" s="20"/>
      <c r="L212" s="20"/>
      <c r="M212" s="20"/>
    </row>
    <row r="213" spans="1:13" hidden="1" outlineLevel="1" x14ac:dyDescent="0.25">
      <c r="A213" s="21" t="s">
        <v>301</v>
      </c>
      <c r="B213" s="37" t="s">
        <v>90</v>
      </c>
      <c r="E213" s="36"/>
      <c r="F213" s="34">
        <f t="shared" si="19"/>
        <v>0</v>
      </c>
      <c r="G213" s="105"/>
      <c r="H213" s="20"/>
      <c r="L213" s="20"/>
      <c r="M213" s="20"/>
    </row>
    <row r="214" spans="1:13" hidden="1" outlineLevel="1" x14ac:dyDescent="0.25">
      <c r="A214" s="21" t="s">
        <v>302</v>
      </c>
      <c r="B214" s="37" t="s">
        <v>90</v>
      </c>
      <c r="E214" s="36"/>
      <c r="F214" s="34">
        <f t="shared" si="19"/>
        <v>0</v>
      </c>
      <c r="G214" s="105"/>
      <c r="H214" s="20"/>
      <c r="L214" s="20"/>
      <c r="M214" s="20"/>
    </row>
    <row r="215" spans="1:13" hidden="1" outlineLevel="1" x14ac:dyDescent="0.25">
      <c r="A215" s="21" t="s">
        <v>303</v>
      </c>
      <c r="B215" s="37" t="s">
        <v>90</v>
      </c>
      <c r="E215" s="36"/>
      <c r="F215" s="34">
        <f t="shared" si="19"/>
        <v>0</v>
      </c>
      <c r="G215" s="105"/>
      <c r="H215" s="20"/>
      <c r="L215" s="20"/>
      <c r="M215" s="20"/>
    </row>
    <row r="216" spans="1:13" collapsed="1" x14ac:dyDescent="0.25">
      <c r="A216" s="78"/>
      <c r="B216" s="83" t="s">
        <v>1315</v>
      </c>
      <c r="C216" s="78" t="s">
        <v>54</v>
      </c>
      <c r="D216" s="78"/>
      <c r="E216" s="80"/>
      <c r="F216" s="104" t="s">
        <v>76</v>
      </c>
      <c r="G216" s="104" t="s">
        <v>226</v>
      </c>
      <c r="H216" s="20"/>
      <c r="L216" s="20"/>
      <c r="M216" s="20"/>
    </row>
    <row r="217" spans="1:13" x14ac:dyDescent="0.25">
      <c r="A217" s="21" t="s">
        <v>304</v>
      </c>
      <c r="B217" s="18" t="s">
        <v>305</v>
      </c>
      <c r="C217" s="21">
        <v>0</v>
      </c>
      <c r="E217" s="44"/>
      <c r="F217" s="34">
        <f>IF($C$38=0,"",IF(C217="","",C217/$C$38))</f>
        <v>0</v>
      </c>
      <c r="G217" s="34"/>
      <c r="H217" s="20"/>
      <c r="L217" s="20"/>
      <c r="M217" s="20"/>
    </row>
    <row r="218" spans="1:13" x14ac:dyDescent="0.25">
      <c r="A218" s="21" t="s">
        <v>306</v>
      </c>
      <c r="B218" s="18" t="s">
        <v>307</v>
      </c>
      <c r="C218" s="87">
        <v>1</v>
      </c>
      <c r="E218" s="44"/>
      <c r="F218" s="34">
        <f>IF($C$38=0,"",IF(C218="","",C218/$C$38))</f>
        <v>1.6755140111273788E-4</v>
      </c>
      <c r="G218" s="34"/>
      <c r="H218" s="20"/>
      <c r="L218" s="20"/>
      <c r="M218" s="20"/>
    </row>
    <row r="219" spans="1:13" x14ac:dyDescent="0.25">
      <c r="A219" s="21" t="s">
        <v>308</v>
      </c>
      <c r="B219" s="18" t="s">
        <v>86</v>
      </c>
      <c r="C219" s="87">
        <v>0</v>
      </c>
      <c r="E219" s="44"/>
      <c r="F219" s="34">
        <f>IF($C$38=0,"",IF(C219="","",C219/$C$38))</f>
        <v>0</v>
      </c>
      <c r="G219" s="34"/>
      <c r="H219" s="20"/>
      <c r="L219" s="20"/>
      <c r="M219" s="20"/>
    </row>
    <row r="220" spans="1:13" x14ac:dyDescent="0.25">
      <c r="A220" s="21" t="s">
        <v>309</v>
      </c>
      <c r="B220" s="40" t="s">
        <v>88</v>
      </c>
      <c r="C220" s="87">
        <f>SUM(C217:C219)</f>
        <v>1</v>
      </c>
      <c r="E220" s="44"/>
      <c r="F220" s="105">
        <f>SUM(F217:F219)</f>
        <v>1.6755140111273788E-4</v>
      </c>
      <c r="G220" s="86"/>
      <c r="H220" s="20"/>
      <c r="L220" s="20"/>
      <c r="M220" s="20"/>
    </row>
    <row r="221" spans="1:13" x14ac:dyDescent="0.25">
      <c r="A221" s="21" t="s">
        <v>310</v>
      </c>
      <c r="B221" s="37" t="s">
        <v>1261</v>
      </c>
      <c r="C221" s="21">
        <v>1</v>
      </c>
      <c r="E221" s="44"/>
      <c r="F221" s="34">
        <f>IF($C$38=0,"",IF(C221="","",C221/$C$38))</f>
        <v>1.6755140111273788E-4</v>
      </c>
      <c r="G221" s="34">
        <f>IF($C$39=0,"",IF(C221="","",C221/$C$39))</f>
        <v>2.9467037453197913E-4</v>
      </c>
      <c r="H221" s="20"/>
      <c r="L221" s="20"/>
      <c r="M221" s="20"/>
    </row>
    <row r="222" spans="1:13" hidden="1" outlineLevel="1" x14ac:dyDescent="0.25">
      <c r="A222" s="21" t="s">
        <v>311</v>
      </c>
      <c r="B222" s="37" t="s">
        <v>90</v>
      </c>
      <c r="E222" s="44"/>
      <c r="F222" s="34" t="str">
        <f t="shared" ref="F222:F227" si="20">IF($C$38=0,"",IF(C222="","",C222/$C$38))</f>
        <v/>
      </c>
      <c r="G222" s="34" t="str">
        <f t="shared" ref="G222:G227" si="21">IF($C$39=0,"",IF(C222="","",C222/$C$39))</f>
        <v/>
      </c>
      <c r="H222" s="20"/>
      <c r="L222" s="20"/>
      <c r="M222" s="20"/>
    </row>
    <row r="223" spans="1:13" hidden="1" outlineLevel="1" x14ac:dyDescent="0.25">
      <c r="A223" s="21" t="s">
        <v>312</v>
      </c>
      <c r="B223" s="37" t="s">
        <v>90</v>
      </c>
      <c r="E223" s="44"/>
      <c r="F223" s="34" t="str">
        <f t="shared" si="20"/>
        <v/>
      </c>
      <c r="G223" s="34" t="str">
        <f t="shared" si="21"/>
        <v/>
      </c>
      <c r="H223" s="20"/>
      <c r="L223" s="20"/>
      <c r="M223" s="20"/>
    </row>
    <row r="224" spans="1:13" hidden="1" outlineLevel="1" x14ac:dyDescent="0.25">
      <c r="A224" s="21" t="s">
        <v>313</v>
      </c>
      <c r="B224" s="37" t="s">
        <v>90</v>
      </c>
      <c r="E224" s="44"/>
      <c r="F224" s="34" t="str">
        <f t="shared" si="20"/>
        <v/>
      </c>
      <c r="G224" s="34" t="str">
        <f t="shared" si="21"/>
        <v/>
      </c>
      <c r="H224" s="20"/>
      <c r="L224" s="20"/>
      <c r="M224" s="20"/>
    </row>
    <row r="225" spans="1:14" hidden="1" outlineLevel="1" x14ac:dyDescent="0.25">
      <c r="A225" s="21" t="s">
        <v>314</v>
      </c>
      <c r="B225" s="37" t="s">
        <v>90</v>
      </c>
      <c r="E225" s="44"/>
      <c r="F225" s="34" t="str">
        <f t="shared" si="20"/>
        <v/>
      </c>
      <c r="G225" s="34" t="str">
        <f t="shared" si="21"/>
        <v/>
      </c>
      <c r="H225" s="20"/>
      <c r="L225" s="20"/>
      <c r="M225" s="20"/>
    </row>
    <row r="226" spans="1:14" hidden="1" outlineLevel="1" x14ac:dyDescent="0.25">
      <c r="A226" s="21" t="s">
        <v>315</v>
      </c>
      <c r="B226" s="37" t="s">
        <v>90</v>
      </c>
      <c r="E226" s="30"/>
      <c r="F226" s="34" t="str">
        <f t="shared" si="20"/>
        <v/>
      </c>
      <c r="G226" s="34" t="str">
        <f t="shared" si="21"/>
        <v/>
      </c>
      <c r="H226" s="20"/>
      <c r="L226" s="20"/>
      <c r="M226" s="20"/>
    </row>
    <row r="227" spans="1:14" hidden="1" outlineLevel="1" x14ac:dyDescent="0.25">
      <c r="A227" s="21" t="s">
        <v>316</v>
      </c>
      <c r="B227" s="37" t="s">
        <v>90</v>
      </c>
      <c r="E227" s="44"/>
      <c r="F227" s="34" t="str">
        <f t="shared" si="20"/>
        <v/>
      </c>
      <c r="G227" s="34" t="str">
        <f t="shared" si="21"/>
        <v/>
      </c>
      <c r="H227" s="20"/>
      <c r="L227" s="20"/>
      <c r="M227" s="20"/>
    </row>
    <row r="228" spans="1:14" collapsed="1" x14ac:dyDescent="0.25">
      <c r="A228" s="78"/>
      <c r="B228" s="78" t="s">
        <v>1244</v>
      </c>
      <c r="C228" s="78"/>
      <c r="D228" s="78"/>
      <c r="E228" s="80"/>
      <c r="F228" s="104"/>
      <c r="G228" s="104"/>
      <c r="H228" s="20"/>
      <c r="L228" s="20"/>
      <c r="M228" s="20"/>
    </row>
    <row r="229" spans="1:14" x14ac:dyDescent="0.25">
      <c r="A229" s="21" t="s">
        <v>317</v>
      </c>
      <c r="B229" s="87" t="s">
        <v>1245</v>
      </c>
      <c r="C229" s="49" t="s">
        <v>1262</v>
      </c>
      <c r="H229" s="20"/>
      <c r="L229" s="20"/>
      <c r="M229" s="20"/>
    </row>
    <row r="230" spans="1:14" x14ac:dyDescent="0.25">
      <c r="A230" s="78"/>
      <c r="B230" s="79" t="s">
        <v>318</v>
      </c>
      <c r="C230" s="78"/>
      <c r="D230" s="78"/>
      <c r="E230" s="80"/>
      <c r="F230" s="104"/>
      <c r="G230" s="104"/>
      <c r="H230" s="20"/>
      <c r="L230" s="20"/>
      <c r="M230" s="20"/>
    </row>
    <row r="231" spans="1:14" x14ac:dyDescent="0.25">
      <c r="A231" s="21" t="s">
        <v>11</v>
      </c>
      <c r="B231" s="21" t="s">
        <v>1090</v>
      </c>
      <c r="C231" s="21">
        <v>0</v>
      </c>
      <c r="E231" s="30"/>
      <c r="H231" s="20"/>
      <c r="L231" s="20"/>
      <c r="M231" s="20"/>
    </row>
    <row r="232" spans="1:14" x14ac:dyDescent="0.25">
      <c r="A232" s="21" t="s">
        <v>319</v>
      </c>
      <c r="B232" s="47" t="s">
        <v>320</v>
      </c>
      <c r="C232" s="21">
        <v>0</v>
      </c>
      <c r="E232" s="30"/>
      <c r="H232" s="20"/>
      <c r="L232" s="20"/>
      <c r="M232" s="20"/>
    </row>
    <row r="233" spans="1:14" x14ac:dyDescent="0.25">
      <c r="A233" s="21" t="s">
        <v>321</v>
      </c>
      <c r="B233" s="47" t="s">
        <v>322</v>
      </c>
      <c r="C233" s="21">
        <v>0</v>
      </c>
      <c r="E233" s="30"/>
      <c r="H233" s="20"/>
      <c r="L233" s="20"/>
      <c r="M233" s="20"/>
    </row>
    <row r="234" spans="1:14" hidden="1" outlineLevel="1" x14ac:dyDescent="0.25">
      <c r="A234" s="21" t="s">
        <v>323</v>
      </c>
      <c r="B234" s="28" t="s">
        <v>324</v>
      </c>
      <c r="C234" s="30"/>
      <c r="D234" s="30"/>
      <c r="E234" s="30"/>
      <c r="H234" s="20"/>
      <c r="L234" s="20"/>
      <c r="M234" s="20"/>
    </row>
    <row r="235" spans="1:14" hidden="1" outlineLevel="1" x14ac:dyDescent="0.25">
      <c r="A235" s="21" t="s">
        <v>325</v>
      </c>
      <c r="B235" s="28" t="s">
        <v>326</v>
      </c>
      <c r="C235" s="30"/>
      <c r="D235" s="30"/>
      <c r="E235" s="30"/>
      <c r="H235" s="20"/>
      <c r="L235" s="20"/>
      <c r="M235" s="20"/>
    </row>
    <row r="236" spans="1:14" hidden="1" outlineLevel="1" x14ac:dyDescent="0.25">
      <c r="A236" s="21" t="s">
        <v>327</v>
      </c>
      <c r="B236" s="28" t="s">
        <v>328</v>
      </c>
      <c r="C236" s="30"/>
      <c r="D236" s="30"/>
      <c r="E236" s="30"/>
      <c r="H236" s="20"/>
      <c r="L236" s="20"/>
      <c r="M236" s="20"/>
    </row>
    <row r="237" spans="1:14" hidden="1" outlineLevel="1" x14ac:dyDescent="0.25">
      <c r="A237" s="21" t="s">
        <v>329</v>
      </c>
      <c r="C237" s="30"/>
      <c r="D237" s="30"/>
      <c r="E237" s="30"/>
      <c r="H237" s="20"/>
      <c r="L237" s="20"/>
      <c r="M237" s="20"/>
    </row>
    <row r="238" spans="1:14" hidden="1" outlineLevel="1" x14ac:dyDescent="0.25">
      <c r="A238" s="21" t="s">
        <v>330</v>
      </c>
      <c r="C238" s="30"/>
      <c r="D238" s="30"/>
      <c r="E238" s="30"/>
      <c r="H238" s="20"/>
      <c r="L238" s="20"/>
      <c r="M238" s="20"/>
    </row>
    <row r="239" spans="1:14" hidden="1" outlineLevel="1" x14ac:dyDescent="0.25">
      <c r="A239" s="21" t="s">
        <v>331</v>
      </c>
      <c r="D239"/>
      <c r="E239"/>
      <c r="F239" s="109"/>
      <c r="G239" s="109"/>
      <c r="H239" s="20"/>
      <c r="K239" s="48"/>
      <c r="L239" s="48"/>
      <c r="M239" s="48"/>
      <c r="N239" s="48"/>
    </row>
    <row r="240" spans="1:14" hidden="1" outlineLevel="1" x14ac:dyDescent="0.25">
      <c r="A240" s="21" t="s">
        <v>332</v>
      </c>
      <c r="D240"/>
      <c r="E240"/>
      <c r="F240" s="109"/>
      <c r="G240" s="109"/>
      <c r="H240" s="20"/>
      <c r="K240" s="48"/>
      <c r="L240" s="48"/>
      <c r="M240" s="48"/>
      <c r="N240" s="48"/>
    </row>
    <row r="241" spans="1:14" hidden="1" outlineLevel="1" x14ac:dyDescent="0.25">
      <c r="A241" s="21" t="s">
        <v>333</v>
      </c>
      <c r="D241"/>
      <c r="E241"/>
      <c r="F241" s="109"/>
      <c r="G241" s="109"/>
      <c r="H241" s="20"/>
      <c r="K241" s="48"/>
      <c r="L241" s="48"/>
      <c r="M241" s="48"/>
      <c r="N241" s="48"/>
    </row>
    <row r="242" spans="1:14" hidden="1" outlineLevel="1" x14ac:dyDescent="0.25">
      <c r="A242" s="21" t="s">
        <v>334</v>
      </c>
      <c r="D242"/>
      <c r="E242"/>
      <c r="F242" s="109"/>
      <c r="G242" s="109"/>
      <c r="H242" s="20"/>
      <c r="K242" s="48"/>
      <c r="L242" s="48"/>
      <c r="M242" s="48"/>
      <c r="N242" s="48"/>
    </row>
    <row r="243" spans="1:14" hidden="1" outlineLevel="1" x14ac:dyDescent="0.25">
      <c r="A243" s="21" t="s">
        <v>335</v>
      </c>
      <c r="D243"/>
      <c r="E243"/>
      <c r="F243" s="109"/>
      <c r="G243" s="109"/>
      <c r="H243" s="20"/>
      <c r="K243" s="48"/>
      <c r="L243" s="48"/>
      <c r="M243" s="48"/>
      <c r="N243" s="48"/>
    </row>
    <row r="244" spans="1:14" hidden="1" outlineLevel="1" x14ac:dyDescent="0.25">
      <c r="A244" s="21" t="s">
        <v>336</v>
      </c>
      <c r="D244"/>
      <c r="E244"/>
      <c r="F244" s="109"/>
      <c r="G244" s="109"/>
      <c r="H244" s="20"/>
      <c r="K244" s="48"/>
      <c r="L244" s="48"/>
      <c r="M244" s="48"/>
      <c r="N244" s="48"/>
    </row>
    <row r="245" spans="1:14" hidden="1" outlineLevel="1" x14ac:dyDescent="0.25">
      <c r="A245" s="21" t="s">
        <v>337</v>
      </c>
      <c r="D245"/>
      <c r="E245"/>
      <c r="F245" s="109"/>
      <c r="G245" s="109"/>
      <c r="H245" s="20"/>
      <c r="K245" s="48"/>
      <c r="L245" s="48"/>
      <c r="M245" s="48"/>
      <c r="N245" s="48"/>
    </row>
    <row r="246" spans="1:14" hidden="1" outlineLevel="1" x14ac:dyDescent="0.25">
      <c r="A246" s="21" t="s">
        <v>338</v>
      </c>
      <c r="D246"/>
      <c r="E246"/>
      <c r="F246" s="109"/>
      <c r="G246" s="109"/>
      <c r="H246" s="20"/>
      <c r="K246" s="48"/>
      <c r="L246" s="48"/>
      <c r="M246" s="48"/>
      <c r="N246" s="48"/>
    </row>
    <row r="247" spans="1:14" hidden="1" outlineLevel="1" x14ac:dyDescent="0.25">
      <c r="A247" s="21" t="s">
        <v>339</v>
      </c>
      <c r="D247"/>
      <c r="E247"/>
      <c r="F247" s="109"/>
      <c r="G247" s="109"/>
      <c r="H247" s="20"/>
      <c r="K247" s="48"/>
      <c r="L247" s="48"/>
      <c r="M247" s="48"/>
      <c r="N247" s="48"/>
    </row>
    <row r="248" spans="1:14" hidden="1" outlineLevel="1" x14ac:dyDescent="0.25">
      <c r="A248" s="21" t="s">
        <v>340</v>
      </c>
      <c r="D248"/>
      <c r="E248"/>
      <c r="F248" s="109"/>
      <c r="G248" s="109"/>
      <c r="H248" s="20"/>
      <c r="K248" s="48"/>
      <c r="L248" s="48"/>
      <c r="M248" s="48"/>
      <c r="N248" s="48"/>
    </row>
    <row r="249" spans="1:14" hidden="1" outlineLevel="1" x14ac:dyDescent="0.25">
      <c r="A249" s="21" t="s">
        <v>341</v>
      </c>
      <c r="D249"/>
      <c r="E249"/>
      <c r="F249" s="109"/>
      <c r="G249" s="109"/>
      <c r="H249" s="20"/>
      <c r="K249" s="48"/>
      <c r="L249" s="48"/>
      <c r="M249" s="48"/>
      <c r="N249" s="48"/>
    </row>
    <row r="250" spans="1:14" hidden="1" outlineLevel="1" x14ac:dyDescent="0.25">
      <c r="A250" s="21" t="s">
        <v>342</v>
      </c>
      <c r="D250"/>
      <c r="E250"/>
      <c r="F250" s="109"/>
      <c r="G250" s="109"/>
      <c r="H250" s="20"/>
      <c r="K250" s="48"/>
      <c r="L250" s="48"/>
      <c r="M250" s="48"/>
      <c r="N250" s="48"/>
    </row>
    <row r="251" spans="1:14" hidden="1" outlineLevel="1" x14ac:dyDescent="0.25">
      <c r="A251" s="21" t="s">
        <v>343</v>
      </c>
      <c r="D251"/>
      <c r="E251"/>
      <c r="F251" s="109"/>
      <c r="G251" s="109"/>
      <c r="H251" s="20"/>
      <c r="K251" s="48"/>
      <c r="L251" s="48"/>
      <c r="M251" s="48"/>
      <c r="N251" s="48"/>
    </row>
    <row r="252" spans="1:14" hidden="1" outlineLevel="1" x14ac:dyDescent="0.25">
      <c r="A252" s="21" t="s">
        <v>344</v>
      </c>
      <c r="D252"/>
      <c r="E252"/>
      <c r="F252" s="109"/>
      <c r="G252" s="109"/>
      <c r="H252" s="20"/>
      <c r="K252" s="48"/>
      <c r="L252" s="48"/>
      <c r="M252" s="48"/>
      <c r="N252" s="48"/>
    </row>
    <row r="253" spans="1:14" hidden="1" outlineLevel="1" x14ac:dyDescent="0.25">
      <c r="A253" s="21" t="s">
        <v>345</v>
      </c>
      <c r="D253"/>
      <c r="E253"/>
      <c r="F253" s="109"/>
      <c r="G253" s="109"/>
      <c r="H253" s="20"/>
      <c r="K253" s="48"/>
      <c r="L253" s="48"/>
      <c r="M253" s="48"/>
      <c r="N253" s="48"/>
    </row>
    <row r="254" spans="1:14" hidden="1" outlineLevel="1" x14ac:dyDescent="0.25">
      <c r="A254" s="21" t="s">
        <v>346</v>
      </c>
      <c r="D254"/>
      <c r="E254"/>
      <c r="F254" s="109"/>
      <c r="G254" s="109"/>
      <c r="H254" s="20"/>
      <c r="K254" s="48"/>
      <c r="L254" s="48"/>
      <c r="M254" s="48"/>
      <c r="N254" s="48"/>
    </row>
    <row r="255" spans="1:14" hidden="1" outlineLevel="1" x14ac:dyDescent="0.25">
      <c r="A255" s="21" t="s">
        <v>347</v>
      </c>
      <c r="D255"/>
      <c r="E255"/>
      <c r="F255" s="109"/>
      <c r="G255" s="109"/>
      <c r="H255" s="20"/>
      <c r="K255" s="48"/>
      <c r="L255" s="48"/>
      <c r="M255" s="48"/>
      <c r="N255" s="48"/>
    </row>
    <row r="256" spans="1:14" hidden="1" outlineLevel="1" x14ac:dyDescent="0.25">
      <c r="A256" s="21" t="s">
        <v>348</v>
      </c>
      <c r="D256"/>
      <c r="E256"/>
      <c r="F256" s="109"/>
      <c r="G256" s="109"/>
      <c r="H256" s="20"/>
      <c r="K256" s="48"/>
      <c r="L256" s="48"/>
      <c r="M256" s="48"/>
      <c r="N256" s="48"/>
    </row>
    <row r="257" spans="1:14" hidden="1" outlineLevel="1" x14ac:dyDescent="0.25">
      <c r="A257" s="21" t="s">
        <v>349</v>
      </c>
      <c r="D257"/>
      <c r="E257"/>
      <c r="F257" s="109"/>
      <c r="G257" s="109"/>
      <c r="H257" s="20"/>
      <c r="K257" s="48"/>
      <c r="L257" s="48"/>
      <c r="M257" s="48"/>
      <c r="N257" s="48"/>
    </row>
    <row r="258" spans="1:14" hidden="1" outlineLevel="1" x14ac:dyDescent="0.25">
      <c r="A258" s="21" t="s">
        <v>350</v>
      </c>
      <c r="D258"/>
      <c r="E258"/>
      <c r="F258" s="109"/>
      <c r="G258" s="109"/>
      <c r="H258" s="20"/>
      <c r="K258" s="48"/>
      <c r="L258" s="48"/>
      <c r="M258" s="48"/>
      <c r="N258" s="48"/>
    </row>
    <row r="259" spans="1:14" hidden="1" outlineLevel="1" x14ac:dyDescent="0.25">
      <c r="A259" s="21" t="s">
        <v>351</v>
      </c>
      <c r="D259"/>
      <c r="E259"/>
      <c r="F259" s="109"/>
      <c r="G259" s="109"/>
      <c r="H259" s="20"/>
      <c r="K259" s="48"/>
      <c r="L259" s="48"/>
      <c r="M259" s="48"/>
      <c r="N259" s="48"/>
    </row>
    <row r="260" spans="1:14" hidden="1" outlineLevel="1" x14ac:dyDescent="0.25">
      <c r="A260" s="21" t="s">
        <v>352</v>
      </c>
      <c r="D260"/>
      <c r="E260"/>
      <c r="F260" s="109"/>
      <c r="G260" s="109"/>
      <c r="H260" s="20"/>
      <c r="K260" s="48"/>
      <c r="L260" s="48"/>
      <c r="M260" s="48"/>
      <c r="N260" s="48"/>
    </row>
    <row r="261" spans="1:14" hidden="1" outlineLevel="1" x14ac:dyDescent="0.25">
      <c r="A261" s="21" t="s">
        <v>353</v>
      </c>
      <c r="D261"/>
      <c r="E261"/>
      <c r="F261" s="109"/>
      <c r="G261" s="109"/>
      <c r="H261" s="20"/>
      <c r="K261" s="48"/>
      <c r="L261" s="48"/>
      <c r="M261" s="48"/>
      <c r="N261" s="48"/>
    </row>
    <row r="262" spans="1:14" hidden="1" outlineLevel="1" x14ac:dyDescent="0.25">
      <c r="A262" s="21" t="s">
        <v>354</v>
      </c>
      <c r="D262"/>
      <c r="E262"/>
      <c r="F262" s="109"/>
      <c r="G262" s="109"/>
      <c r="H262" s="20"/>
      <c r="K262" s="48"/>
      <c r="L262" s="48"/>
      <c r="M262" s="48"/>
      <c r="N262" s="48"/>
    </row>
    <row r="263" spans="1:14" hidden="1" outlineLevel="1" x14ac:dyDescent="0.25">
      <c r="A263" s="21" t="s">
        <v>355</v>
      </c>
      <c r="D263"/>
      <c r="E263"/>
      <c r="F263" s="109"/>
      <c r="G263" s="109"/>
      <c r="H263" s="20"/>
      <c r="K263" s="48"/>
      <c r="L263" s="48"/>
      <c r="M263" s="48"/>
      <c r="N263" s="48"/>
    </row>
    <row r="264" spans="1:14" hidden="1" outlineLevel="1" x14ac:dyDescent="0.25">
      <c r="A264" s="21" t="s">
        <v>356</v>
      </c>
      <c r="D264"/>
      <c r="E264"/>
      <c r="F264" s="109"/>
      <c r="G264" s="109"/>
      <c r="H264" s="20"/>
      <c r="K264" s="48"/>
      <c r="L264" s="48"/>
      <c r="M264" s="48"/>
      <c r="N264" s="48"/>
    </row>
    <row r="265" spans="1:14" hidden="1" outlineLevel="1" x14ac:dyDescent="0.25">
      <c r="A265" s="21" t="s">
        <v>357</v>
      </c>
      <c r="D265"/>
      <c r="E265"/>
      <c r="F265" s="109"/>
      <c r="G265" s="109"/>
      <c r="H265" s="20"/>
      <c r="K265" s="48"/>
      <c r="L265" s="48"/>
      <c r="M265" s="48"/>
      <c r="N265" s="48"/>
    </row>
    <row r="266" spans="1:14" hidden="1" outlineLevel="1" x14ac:dyDescent="0.25">
      <c r="A266" s="21" t="s">
        <v>358</v>
      </c>
      <c r="D266"/>
      <c r="E266"/>
      <c r="F266" s="109"/>
      <c r="G266" s="109"/>
      <c r="H266" s="20"/>
      <c r="K266" s="48"/>
      <c r="L266" s="48"/>
      <c r="M266" s="48"/>
      <c r="N266" s="48"/>
    </row>
    <row r="267" spans="1:14" hidden="1" outlineLevel="1" x14ac:dyDescent="0.25">
      <c r="A267" s="21" t="s">
        <v>359</v>
      </c>
      <c r="D267"/>
      <c r="E267"/>
      <c r="F267" s="109"/>
      <c r="G267" s="109"/>
      <c r="H267" s="20"/>
      <c r="K267" s="48"/>
      <c r="L267" s="48"/>
      <c r="M267" s="48"/>
      <c r="N267" s="48"/>
    </row>
    <row r="268" spans="1:14" hidden="1" outlineLevel="1" x14ac:dyDescent="0.25">
      <c r="A268" s="21" t="s">
        <v>360</v>
      </c>
      <c r="D268"/>
      <c r="E268"/>
      <c r="F268" s="109"/>
      <c r="G268" s="109"/>
      <c r="H268" s="20"/>
      <c r="K268" s="48"/>
      <c r="L268" s="48"/>
      <c r="M268" s="48"/>
      <c r="N268" s="48"/>
    </row>
    <row r="269" spans="1:14" hidden="1" outlineLevel="1" x14ac:dyDescent="0.25">
      <c r="A269" s="21" t="s">
        <v>361</v>
      </c>
      <c r="D269"/>
      <c r="E269"/>
      <c r="F269" s="109"/>
      <c r="G269" s="109"/>
      <c r="H269" s="20"/>
      <c r="K269" s="48"/>
      <c r="L269" s="48"/>
      <c r="M269" s="48"/>
      <c r="N269" s="48"/>
    </row>
    <row r="270" spans="1:14" hidden="1" outlineLevel="1" x14ac:dyDescent="0.25">
      <c r="A270" s="21" t="s">
        <v>362</v>
      </c>
      <c r="D270"/>
      <c r="E270"/>
      <c r="F270" s="109"/>
      <c r="G270" s="109"/>
      <c r="H270" s="20"/>
      <c r="K270" s="48"/>
      <c r="L270" s="48"/>
      <c r="M270" s="48"/>
      <c r="N270" s="48"/>
    </row>
    <row r="271" spans="1:14" hidden="1" outlineLevel="1" x14ac:dyDescent="0.25">
      <c r="A271" s="21" t="s">
        <v>363</v>
      </c>
      <c r="D271"/>
      <c r="E271"/>
      <c r="F271" s="109"/>
      <c r="G271" s="109"/>
      <c r="H271" s="20"/>
      <c r="K271" s="48"/>
      <c r="L271" s="48"/>
      <c r="M271" s="48"/>
      <c r="N271" s="48"/>
    </row>
    <row r="272" spans="1:14" hidden="1" outlineLevel="1" x14ac:dyDescent="0.25">
      <c r="A272" s="21" t="s">
        <v>364</v>
      </c>
      <c r="D272"/>
      <c r="E272"/>
      <c r="F272" s="109"/>
      <c r="G272" s="109"/>
      <c r="H272" s="20"/>
      <c r="K272" s="48"/>
      <c r="L272" s="48"/>
      <c r="M272" s="48"/>
      <c r="N272" s="48"/>
    </row>
    <row r="273" spans="1:14" hidden="1" outlineLevel="1" x14ac:dyDescent="0.25">
      <c r="A273" s="21" t="s">
        <v>365</v>
      </c>
      <c r="D273"/>
      <c r="E273"/>
      <c r="F273" s="109"/>
      <c r="G273" s="109"/>
      <c r="H273" s="20"/>
      <c r="K273" s="48"/>
      <c r="L273" s="48"/>
      <c r="M273" s="48"/>
      <c r="N273" s="48"/>
    </row>
    <row r="274" spans="1:14" hidden="1" outlineLevel="1" x14ac:dyDescent="0.25">
      <c r="A274" s="21" t="s">
        <v>366</v>
      </c>
      <c r="D274"/>
      <c r="E274"/>
      <c r="F274" s="109"/>
      <c r="G274" s="109"/>
      <c r="H274" s="20"/>
      <c r="K274" s="48"/>
      <c r="L274" s="48"/>
      <c r="M274" s="48"/>
      <c r="N274" s="48"/>
    </row>
    <row r="275" spans="1:14" hidden="1" outlineLevel="1" x14ac:dyDescent="0.25">
      <c r="A275" s="21" t="s">
        <v>367</v>
      </c>
      <c r="D275"/>
      <c r="E275"/>
      <c r="F275" s="109"/>
      <c r="G275" s="109"/>
      <c r="H275" s="20"/>
      <c r="K275" s="48"/>
      <c r="L275" s="48"/>
      <c r="M275" s="48"/>
      <c r="N275" s="48"/>
    </row>
    <row r="276" spans="1:14" hidden="1" outlineLevel="1" x14ac:dyDescent="0.25">
      <c r="A276" s="21" t="s">
        <v>368</v>
      </c>
      <c r="D276"/>
      <c r="E276"/>
      <c r="F276" s="109"/>
      <c r="G276" s="109"/>
      <c r="H276" s="20"/>
      <c r="K276" s="48"/>
      <c r="L276" s="48"/>
      <c r="M276" s="48"/>
      <c r="N276" s="48"/>
    </row>
    <row r="277" spans="1:14" hidden="1" outlineLevel="1" x14ac:dyDescent="0.25">
      <c r="A277" s="21" t="s">
        <v>369</v>
      </c>
      <c r="D277"/>
      <c r="E277"/>
      <c r="F277" s="109"/>
      <c r="G277" s="109"/>
      <c r="H277" s="20"/>
      <c r="K277" s="48"/>
      <c r="L277" s="48"/>
      <c r="M277" s="48"/>
      <c r="N277" s="48"/>
    </row>
    <row r="278" spans="1:14" hidden="1" outlineLevel="1" x14ac:dyDescent="0.25">
      <c r="A278" s="21" t="s">
        <v>370</v>
      </c>
      <c r="D278"/>
      <c r="E278"/>
      <c r="F278" s="109"/>
      <c r="G278" s="109"/>
      <c r="H278" s="20"/>
      <c r="K278" s="48"/>
      <c r="L278" s="48"/>
      <c r="M278" s="48"/>
      <c r="N278" s="48"/>
    </row>
    <row r="279" spans="1:14" hidden="1" outlineLevel="1" x14ac:dyDescent="0.25">
      <c r="A279" s="21" t="s">
        <v>371</v>
      </c>
      <c r="D279"/>
      <c r="E279"/>
      <c r="F279" s="109"/>
      <c r="G279" s="109"/>
      <c r="H279" s="20"/>
      <c r="K279" s="48"/>
      <c r="L279" s="48"/>
      <c r="M279" s="48"/>
      <c r="N279" s="48"/>
    </row>
    <row r="280" spans="1:14" hidden="1" outlineLevel="1" x14ac:dyDescent="0.25">
      <c r="A280" s="21" t="s">
        <v>372</v>
      </c>
      <c r="D280"/>
      <c r="E280"/>
      <c r="F280" s="109"/>
      <c r="G280" s="109"/>
      <c r="H280" s="20"/>
      <c r="K280" s="48"/>
      <c r="L280" s="48"/>
      <c r="M280" s="48"/>
      <c r="N280" s="48"/>
    </row>
    <row r="281" spans="1:14" hidden="1" outlineLevel="1" x14ac:dyDescent="0.25">
      <c r="A281" s="21" t="s">
        <v>373</v>
      </c>
      <c r="D281"/>
      <c r="E281"/>
      <c r="F281" s="109"/>
      <c r="G281" s="109"/>
      <c r="H281" s="20"/>
      <c r="K281" s="48"/>
      <c r="L281" s="48"/>
      <c r="M281" s="48"/>
      <c r="N281" s="48"/>
    </row>
    <row r="282" spans="1:14" hidden="1" outlineLevel="1" x14ac:dyDescent="0.25">
      <c r="A282" s="21" t="s">
        <v>374</v>
      </c>
      <c r="D282"/>
      <c r="E282"/>
      <c r="F282" s="109"/>
      <c r="G282" s="109"/>
      <c r="H282" s="20"/>
      <c r="K282" s="48"/>
      <c r="L282" s="48"/>
      <c r="M282" s="48"/>
      <c r="N282" s="48"/>
    </row>
    <row r="283" spans="1:14" hidden="1" outlineLevel="1" x14ac:dyDescent="0.25">
      <c r="A283" s="21" t="s">
        <v>375</v>
      </c>
      <c r="D283"/>
      <c r="E283"/>
      <c r="F283" s="109"/>
      <c r="G283" s="109"/>
      <c r="H283" s="20"/>
      <c r="K283" s="48"/>
      <c r="L283" s="48"/>
      <c r="M283" s="48"/>
      <c r="N283" s="48"/>
    </row>
    <row r="284" spans="1:14" hidden="1" outlineLevel="1" x14ac:dyDescent="0.25">
      <c r="A284" s="21" t="s">
        <v>376</v>
      </c>
      <c r="D284"/>
      <c r="E284"/>
      <c r="F284" s="109"/>
      <c r="G284" s="109"/>
      <c r="H284" s="20"/>
      <c r="K284" s="48"/>
      <c r="L284" s="48"/>
      <c r="M284" s="48"/>
      <c r="N284" s="48"/>
    </row>
    <row r="285" spans="1:14" ht="18.75" collapsed="1" x14ac:dyDescent="0.25">
      <c r="A285" s="74"/>
      <c r="B285" s="74" t="s">
        <v>1306</v>
      </c>
      <c r="C285" s="74" t="s">
        <v>1</v>
      </c>
      <c r="D285" s="74" t="s">
        <v>1</v>
      </c>
      <c r="E285" s="74"/>
      <c r="F285" s="74" t="s">
        <v>1</v>
      </c>
      <c r="G285" s="113"/>
      <c r="H285" s="20"/>
      <c r="I285" s="24"/>
      <c r="J285" s="24"/>
      <c r="K285" s="24"/>
      <c r="L285" s="24"/>
      <c r="M285" s="25"/>
    </row>
    <row r="286" spans="1:14" s="149" customFormat="1" ht="18.75" x14ac:dyDescent="0.25">
      <c r="A286" s="166" t="s">
        <v>1313</v>
      </c>
      <c r="B286" s="168"/>
      <c r="C286" s="168"/>
      <c r="D286" s="169"/>
      <c r="E286" s="169"/>
      <c r="F286" s="170"/>
      <c r="G286" s="169"/>
      <c r="H286" s="147"/>
      <c r="I286" s="171"/>
      <c r="J286" s="171"/>
      <c r="K286" s="171"/>
      <c r="L286" s="171"/>
      <c r="M286" s="172"/>
      <c r="N286" s="147"/>
    </row>
    <row r="287" spans="1:14" s="149" customFormat="1" ht="18.75" x14ac:dyDescent="0.25">
      <c r="A287" s="166" t="s">
        <v>1314</v>
      </c>
      <c r="B287" s="168"/>
      <c r="C287" s="168"/>
      <c r="D287" s="169"/>
      <c r="E287" s="169"/>
      <c r="F287" s="170"/>
      <c r="G287" s="169"/>
      <c r="H287" s="147"/>
      <c r="I287" s="171"/>
      <c r="J287" s="171"/>
      <c r="K287" s="171"/>
      <c r="L287" s="171"/>
      <c r="M287" s="172"/>
      <c r="N287" s="147"/>
    </row>
    <row r="288" spans="1:14" x14ac:dyDescent="0.25">
      <c r="A288" s="21" t="s">
        <v>377</v>
      </c>
      <c r="B288" s="153" t="s">
        <v>1264</v>
      </c>
      <c r="C288" s="49">
        <f>ROW(B38)</f>
        <v>38</v>
      </c>
      <c r="D288" s="43"/>
      <c r="E288" s="43"/>
      <c r="F288" s="86"/>
      <c r="G288" s="86"/>
      <c r="H288" s="20"/>
      <c r="I288" s="28"/>
      <c r="J288" s="49"/>
      <c r="L288" s="43"/>
      <c r="M288" s="43"/>
      <c r="N288" s="43"/>
    </row>
    <row r="289" spans="1:14" x14ac:dyDescent="0.25">
      <c r="A289" s="21" t="s">
        <v>378</v>
      </c>
      <c r="B289" s="153" t="s">
        <v>1265</v>
      </c>
      <c r="C289" s="49">
        <f>ROW(B39)</f>
        <v>39</v>
      </c>
      <c r="E289" s="43"/>
      <c r="F289" s="86"/>
      <c r="H289" s="20"/>
      <c r="I289" s="28"/>
      <c r="J289" s="49"/>
      <c r="L289" s="43"/>
      <c r="M289" s="43"/>
    </row>
    <row r="290" spans="1:14" x14ac:dyDescent="0.25">
      <c r="A290" s="21" t="s">
        <v>379</v>
      </c>
      <c r="B290" s="153" t="s">
        <v>1266</v>
      </c>
      <c r="C290" s="49" t="s">
        <v>1262</v>
      </c>
      <c r="D290" s="87"/>
      <c r="E290" s="43"/>
      <c r="F290" s="86"/>
      <c r="H290" s="20"/>
      <c r="I290" s="28"/>
      <c r="J290" s="49"/>
      <c r="K290" s="87"/>
      <c r="L290" s="43"/>
      <c r="M290" s="43"/>
    </row>
    <row r="291" spans="1:14" x14ac:dyDescent="0.25">
      <c r="A291" s="21" t="s">
        <v>380</v>
      </c>
      <c r="B291" s="153" t="s">
        <v>1267</v>
      </c>
      <c r="C291" s="49" t="s">
        <v>1140</v>
      </c>
      <c r="D291" s="49" t="s">
        <v>1146</v>
      </c>
      <c r="E291" s="50"/>
      <c r="F291" s="86"/>
      <c r="G291" s="111"/>
      <c r="H291" s="20"/>
      <c r="I291" s="28"/>
      <c r="J291" s="49"/>
      <c r="K291" s="49"/>
      <c r="L291" s="50"/>
      <c r="M291" s="43"/>
      <c r="N291" s="50"/>
    </row>
    <row r="292" spans="1:14" x14ac:dyDescent="0.25">
      <c r="A292" s="21" t="s">
        <v>381</v>
      </c>
      <c r="B292" s="153" t="s">
        <v>1268</v>
      </c>
      <c r="C292" s="49">
        <f>ROW(B52)</f>
        <v>52</v>
      </c>
      <c r="H292" s="20"/>
      <c r="I292" s="28"/>
      <c r="J292" s="49"/>
    </row>
    <row r="293" spans="1:14" ht="15" customHeight="1" x14ac:dyDescent="0.25">
      <c r="A293" s="21" t="s">
        <v>382</v>
      </c>
      <c r="B293" s="153" t="s">
        <v>1269</v>
      </c>
      <c r="C293" s="120" t="str">
        <f>ROW('B1. ATT Mortgage Assets'!B166)&amp;" for Residential Mortgage Assets"</f>
        <v>166 for Residential Mortgage Assets</v>
      </c>
      <c r="D293" s="49" t="str">
        <f>ROW('B1. ATT Mortgage Assets'!B267 )&amp; " for Commercial Mortgage Assets"</f>
        <v>267 for Commercial Mortgage Assets</v>
      </c>
      <c r="E293" s="50"/>
      <c r="F293" s="110" t="s">
        <v>1147</v>
      </c>
      <c r="G293" s="111"/>
      <c r="H293" s="20"/>
      <c r="I293" s="28"/>
      <c r="J293" s="48"/>
      <c r="K293" s="49"/>
      <c r="L293" s="50"/>
      <c r="N293" s="50"/>
    </row>
    <row r="294" spans="1:14" x14ac:dyDescent="0.25">
      <c r="A294" s="21" t="s">
        <v>383</v>
      </c>
      <c r="B294" s="153" t="s">
        <v>1270</v>
      </c>
      <c r="C294" s="165" t="s">
        <v>1298</v>
      </c>
      <c r="D294" s="49"/>
      <c r="E294" s="50"/>
      <c r="F294" s="110"/>
      <c r="G294" s="111"/>
      <c r="H294" s="20"/>
      <c r="I294" s="28"/>
      <c r="J294" s="48"/>
      <c r="K294" s="49"/>
      <c r="L294" s="50"/>
      <c r="M294" s="87"/>
      <c r="N294" s="50"/>
    </row>
    <row r="295" spans="1:14" x14ac:dyDescent="0.25">
      <c r="A295" s="21" t="s">
        <v>384</v>
      </c>
      <c r="B295" s="153" t="s">
        <v>1271</v>
      </c>
      <c r="C295" s="120"/>
      <c r="D295" s="49"/>
      <c r="E295" s="50"/>
      <c r="F295" s="110"/>
      <c r="G295" s="111"/>
      <c r="H295" s="20"/>
      <c r="I295" s="28"/>
      <c r="J295" s="48"/>
      <c r="K295" s="49"/>
      <c r="L295" s="50"/>
      <c r="M295" s="87"/>
      <c r="N295" s="50"/>
    </row>
    <row r="296" spans="1:14" x14ac:dyDescent="0.25">
      <c r="A296" s="21" t="s">
        <v>385</v>
      </c>
      <c r="B296" s="153" t="s">
        <v>1278</v>
      </c>
      <c r="C296" s="49" t="str">
        <f>ROW('B1. ATT Mortgage Assets'!B130)&amp;" for Mortgage Assets"</f>
        <v>130 for Mortgage Assets</v>
      </c>
      <c r="D296" s="49" t="s">
        <v>1148</v>
      </c>
      <c r="H296" s="20"/>
      <c r="I296" s="28"/>
      <c r="M296" s="50"/>
    </row>
    <row r="297" spans="1:14" x14ac:dyDescent="0.25">
      <c r="A297" s="21" t="s">
        <v>386</v>
      </c>
      <c r="B297" s="153" t="s">
        <v>1279</v>
      </c>
      <c r="C297" s="49">
        <f>ROW(B111)</f>
        <v>111</v>
      </c>
      <c r="F297" s="111"/>
      <c r="H297" s="20"/>
      <c r="I297" s="28"/>
      <c r="J297" s="49"/>
      <c r="M297" s="50"/>
    </row>
    <row r="298" spans="1:14" x14ac:dyDescent="0.25">
      <c r="A298" s="21" t="s">
        <v>387</v>
      </c>
      <c r="B298" s="153" t="s">
        <v>1280</v>
      </c>
      <c r="C298" s="49">
        <f>ROW(B163)</f>
        <v>163</v>
      </c>
      <c r="E298" s="50"/>
      <c r="F298" s="111"/>
      <c r="H298" s="20"/>
      <c r="I298" s="28"/>
      <c r="J298" s="49"/>
      <c r="L298" s="50"/>
      <c r="M298" s="50"/>
    </row>
    <row r="299" spans="1:14" x14ac:dyDescent="0.25">
      <c r="A299" s="21" t="s">
        <v>388</v>
      </c>
      <c r="B299" s="153" t="s">
        <v>1281</v>
      </c>
      <c r="C299" s="49">
        <f>ROW(B137)</f>
        <v>137</v>
      </c>
      <c r="E299" s="50"/>
      <c r="F299" s="111"/>
      <c r="H299" s="20"/>
      <c r="I299" s="28"/>
      <c r="J299" s="49"/>
      <c r="L299" s="50"/>
      <c r="M299" s="50"/>
    </row>
    <row r="300" spans="1:14" x14ac:dyDescent="0.25">
      <c r="A300" s="21" t="s">
        <v>389</v>
      </c>
      <c r="B300" s="153" t="s">
        <v>1282</v>
      </c>
      <c r="C300" s="49" t="s">
        <v>1305</v>
      </c>
      <c r="D300" s="87"/>
      <c r="E300" s="50"/>
      <c r="F300" s="111"/>
      <c r="H300" s="20"/>
      <c r="I300" s="28"/>
      <c r="J300" s="49"/>
      <c r="K300" s="87"/>
      <c r="L300" s="50"/>
      <c r="M300" s="50"/>
    </row>
    <row r="301" spans="1:14" x14ac:dyDescent="0.25">
      <c r="A301" s="87" t="s">
        <v>1284</v>
      </c>
      <c r="B301" s="153" t="s">
        <v>1283</v>
      </c>
      <c r="C301" s="26" t="s">
        <v>1300</v>
      </c>
      <c r="D301" s="26" t="s">
        <v>1301</v>
      </c>
      <c r="E301" s="159"/>
      <c r="F301" s="26" t="s">
        <v>1299</v>
      </c>
      <c r="H301" s="20"/>
      <c r="I301" s="28"/>
      <c r="J301" s="49"/>
      <c r="K301" s="87"/>
      <c r="L301" s="50"/>
      <c r="M301" s="50"/>
    </row>
    <row r="302" spans="1:14" x14ac:dyDescent="0.25">
      <c r="A302" s="87" t="s">
        <v>1285</v>
      </c>
      <c r="B302" s="153" t="s">
        <v>1272</v>
      </c>
      <c r="C302" s="49" t="s">
        <v>1302</v>
      </c>
      <c r="E302" s="50"/>
      <c r="H302" s="20"/>
      <c r="J302" s="49"/>
      <c r="L302" s="50"/>
    </row>
    <row r="303" spans="1:14" x14ac:dyDescent="0.25">
      <c r="A303" s="87" t="s">
        <v>1286</v>
      </c>
      <c r="B303" s="153" t="s">
        <v>1273</v>
      </c>
      <c r="C303" s="49">
        <f>ROW(B65)</f>
        <v>65</v>
      </c>
      <c r="E303" s="50"/>
      <c r="H303" s="20"/>
      <c r="I303" s="28"/>
      <c r="J303" s="49"/>
      <c r="L303" s="50"/>
    </row>
    <row r="304" spans="1:14" x14ac:dyDescent="0.25">
      <c r="A304" s="87" t="s">
        <v>1287</v>
      </c>
      <c r="B304" s="153" t="s">
        <v>1274</v>
      </c>
      <c r="C304" s="49">
        <f>ROW(B88)</f>
        <v>88</v>
      </c>
      <c r="E304" s="50"/>
      <c r="H304" s="20"/>
      <c r="I304" s="28"/>
      <c r="J304" s="49"/>
      <c r="L304" s="50"/>
    </row>
    <row r="305" spans="1:13" x14ac:dyDescent="0.25">
      <c r="A305" s="87" t="s">
        <v>1288</v>
      </c>
      <c r="B305" s="153" t="s">
        <v>1275</v>
      </c>
      <c r="C305" s="49" t="s">
        <v>1249</v>
      </c>
      <c r="D305" s="87"/>
      <c r="E305" s="50"/>
      <c r="H305" s="20"/>
      <c r="I305" s="28"/>
      <c r="J305" s="49"/>
      <c r="K305" s="87"/>
      <c r="L305" s="50"/>
      <c r="M305" s="87"/>
    </row>
    <row r="306" spans="1:13" x14ac:dyDescent="0.25">
      <c r="A306" s="87" t="s">
        <v>1289</v>
      </c>
      <c r="B306" s="153" t="s">
        <v>1276</v>
      </c>
      <c r="C306" s="49" t="s">
        <v>1303</v>
      </c>
      <c r="D306" s="87"/>
      <c r="E306" s="50"/>
      <c r="H306" s="20"/>
      <c r="I306" s="28"/>
      <c r="J306" s="49"/>
      <c r="K306" s="87"/>
      <c r="L306" s="50"/>
      <c r="M306" s="87"/>
    </row>
    <row r="307" spans="1:13" x14ac:dyDescent="0.25">
      <c r="A307" s="87" t="s">
        <v>1290</v>
      </c>
      <c r="B307" s="153" t="s">
        <v>1277</v>
      </c>
      <c r="C307" s="26" t="s">
        <v>1304</v>
      </c>
      <c r="D307" s="49" t="s">
        <v>1149</v>
      </c>
      <c r="E307" s="50"/>
      <c r="H307" s="20"/>
      <c r="I307" s="28"/>
      <c r="J307" s="49"/>
      <c r="K307" s="49"/>
      <c r="L307" s="50"/>
    </row>
    <row r="308" spans="1:13" hidden="1" outlineLevel="1" x14ac:dyDescent="0.25">
      <c r="A308" s="21" t="s">
        <v>390</v>
      </c>
      <c r="B308" s="153"/>
      <c r="C308" s="49"/>
      <c r="D308" s="49"/>
      <c r="E308" s="50"/>
      <c r="H308" s="20"/>
      <c r="I308" s="28"/>
      <c r="J308" s="49"/>
      <c r="K308" s="49"/>
      <c r="L308" s="50"/>
    </row>
    <row r="309" spans="1:13" hidden="1" outlineLevel="1" x14ac:dyDescent="0.25">
      <c r="A309" s="21" t="s">
        <v>391</v>
      </c>
      <c r="B309" s="153"/>
      <c r="C309" s="49"/>
      <c r="D309" s="49"/>
      <c r="E309" s="50"/>
      <c r="H309" s="20"/>
      <c r="I309" s="28"/>
      <c r="J309" s="49"/>
      <c r="K309" s="49"/>
      <c r="L309" s="50"/>
    </row>
    <row r="310" spans="1:13" hidden="1" outlineLevel="1" x14ac:dyDescent="0.25">
      <c r="A310" s="21" t="s">
        <v>392</v>
      </c>
      <c r="B310" s="153"/>
      <c r="C310" s="49"/>
      <c r="D310" s="49"/>
      <c r="E310" s="50"/>
      <c r="H310" s="20"/>
      <c r="I310" s="28"/>
      <c r="J310" s="49"/>
      <c r="K310" s="49"/>
      <c r="L310" s="50"/>
    </row>
    <row r="311" spans="1:13" hidden="1" outlineLevel="1" x14ac:dyDescent="0.25">
      <c r="A311" s="21" t="s">
        <v>393</v>
      </c>
      <c r="B311" s="28"/>
      <c r="C311" s="49"/>
      <c r="D311" s="49"/>
      <c r="E311" s="50"/>
      <c r="H311" s="20"/>
      <c r="I311" s="28"/>
      <c r="J311" s="49"/>
      <c r="K311" s="49"/>
      <c r="L311" s="50"/>
    </row>
    <row r="312" spans="1:13" hidden="1" outlineLevel="1" x14ac:dyDescent="0.25">
      <c r="A312" s="21" t="s">
        <v>394</v>
      </c>
      <c r="B312" s="28"/>
      <c r="C312" s="49"/>
      <c r="D312" s="49"/>
      <c r="E312" s="50"/>
      <c r="H312" s="20"/>
      <c r="I312" s="28"/>
      <c r="J312" s="49"/>
      <c r="K312" s="49"/>
      <c r="L312" s="50"/>
    </row>
    <row r="313" spans="1:13" hidden="1" outlineLevel="1" x14ac:dyDescent="0.25">
      <c r="A313" s="21" t="s">
        <v>395</v>
      </c>
      <c r="B313" s="28"/>
      <c r="C313" s="49"/>
      <c r="D313" s="49"/>
      <c r="E313" s="50"/>
      <c r="H313" s="20"/>
      <c r="I313" s="28"/>
      <c r="J313" s="49"/>
      <c r="K313" s="49"/>
      <c r="L313" s="50"/>
    </row>
    <row r="314" spans="1:13" hidden="1" outlineLevel="1" x14ac:dyDescent="0.25">
      <c r="A314" s="21" t="s">
        <v>396</v>
      </c>
      <c r="B314" s="28"/>
      <c r="C314" s="49"/>
      <c r="D314" s="49"/>
      <c r="E314" s="50"/>
      <c r="H314" s="20"/>
      <c r="I314" s="28"/>
      <c r="J314" s="49"/>
      <c r="K314" s="49"/>
      <c r="L314" s="50"/>
    </row>
    <row r="315" spans="1:13" hidden="1" outlineLevel="1" x14ac:dyDescent="0.25">
      <c r="A315" s="21" t="s">
        <v>397</v>
      </c>
      <c r="B315" s="28"/>
      <c r="C315" s="49"/>
      <c r="D315" s="49"/>
      <c r="E315" s="50"/>
      <c r="H315" s="20"/>
      <c r="I315" s="28"/>
      <c r="J315" s="49"/>
      <c r="K315" s="49"/>
      <c r="L315" s="50"/>
    </row>
    <row r="316" spans="1:13" hidden="1" outlineLevel="1" x14ac:dyDescent="0.25">
      <c r="A316" s="21" t="s">
        <v>398</v>
      </c>
      <c r="B316" s="28"/>
      <c r="C316" s="49"/>
      <c r="D316" s="49"/>
      <c r="E316" s="50"/>
      <c r="H316" s="20"/>
      <c r="I316" s="28"/>
      <c r="J316" s="49"/>
      <c r="K316" s="49"/>
      <c r="L316" s="50"/>
    </row>
    <row r="317" spans="1:13" hidden="1" outlineLevel="1" x14ac:dyDescent="0.25">
      <c r="A317" s="21" t="s">
        <v>399</v>
      </c>
      <c r="H317" s="20"/>
    </row>
    <row r="318" spans="1:13" ht="37.5" collapsed="1" x14ac:dyDescent="0.25">
      <c r="A318" s="75"/>
      <c r="B318" s="74" t="s">
        <v>21</v>
      </c>
      <c r="C318" s="75"/>
      <c r="D318" s="75"/>
      <c r="E318" s="75"/>
      <c r="F318" s="103"/>
      <c r="G318" s="113"/>
      <c r="H318" s="20"/>
      <c r="I318" s="24"/>
      <c r="J318" s="25"/>
      <c r="K318" s="25"/>
      <c r="L318" s="25"/>
      <c r="M318" s="25"/>
    </row>
    <row r="319" spans="1:13" x14ac:dyDescent="0.25">
      <c r="A319" s="21" t="s">
        <v>5</v>
      </c>
      <c r="B319" s="32" t="s">
        <v>400</v>
      </c>
      <c r="C319" s="21">
        <v>0</v>
      </c>
      <c r="H319" s="20"/>
      <c r="I319" s="32"/>
      <c r="J319" s="49"/>
    </row>
    <row r="320" spans="1:13" hidden="1" outlineLevel="1" x14ac:dyDescent="0.25">
      <c r="A320" s="21" t="s">
        <v>401</v>
      </c>
      <c r="B320" s="32"/>
      <c r="C320" s="49"/>
      <c r="H320" s="20"/>
      <c r="I320" s="32"/>
      <c r="J320" s="49"/>
    </row>
    <row r="321" spans="1:13" hidden="1" outlineLevel="1" x14ac:dyDescent="0.25">
      <c r="A321" s="21" t="s">
        <v>402</v>
      </c>
      <c r="B321" s="32"/>
      <c r="C321" s="49"/>
      <c r="H321" s="20"/>
      <c r="I321" s="32"/>
      <c r="J321" s="49"/>
    </row>
    <row r="322" spans="1:13" hidden="1" outlineLevel="1" x14ac:dyDescent="0.25">
      <c r="A322" s="21" t="s">
        <v>403</v>
      </c>
      <c r="B322" s="32"/>
      <c r="C322" s="49"/>
      <c r="H322" s="20"/>
      <c r="I322" s="32"/>
      <c r="J322" s="49"/>
    </row>
    <row r="323" spans="1:13" hidden="1" outlineLevel="1" x14ac:dyDescent="0.25">
      <c r="A323" s="21" t="s">
        <v>404</v>
      </c>
      <c r="B323" s="32"/>
      <c r="C323" s="49"/>
      <c r="H323" s="20"/>
      <c r="I323" s="32"/>
      <c r="J323" s="49"/>
    </row>
    <row r="324" spans="1:13" hidden="1" outlineLevel="1" x14ac:dyDescent="0.25">
      <c r="A324" s="21" t="s">
        <v>405</v>
      </c>
      <c r="B324" s="32"/>
      <c r="C324" s="49"/>
      <c r="H324" s="20"/>
      <c r="I324" s="32"/>
      <c r="J324" s="49"/>
    </row>
    <row r="325" spans="1:13" hidden="1" outlineLevel="1" x14ac:dyDescent="0.25">
      <c r="A325" s="21" t="s">
        <v>406</v>
      </c>
      <c r="B325" s="32"/>
      <c r="C325" s="49"/>
      <c r="H325" s="20"/>
      <c r="I325" s="32"/>
      <c r="J325" s="49"/>
    </row>
    <row r="326" spans="1:13" ht="18.75" collapsed="1" x14ac:dyDescent="0.25">
      <c r="A326" s="75"/>
      <c r="B326" s="74" t="s">
        <v>22</v>
      </c>
      <c r="C326" s="75"/>
      <c r="D326" s="75"/>
      <c r="E326" s="75"/>
      <c r="F326" s="103"/>
      <c r="G326" s="113"/>
      <c r="H326" s="20"/>
      <c r="I326" s="24"/>
      <c r="J326" s="25"/>
      <c r="K326" s="25"/>
      <c r="L326" s="25"/>
      <c r="M326" s="25"/>
    </row>
    <row r="327" spans="1:13" x14ac:dyDescent="0.25">
      <c r="A327" s="78"/>
      <c r="B327" s="79" t="s">
        <v>407</v>
      </c>
      <c r="C327" s="78"/>
      <c r="D327" s="78"/>
      <c r="E327" s="80"/>
      <c r="F327" s="104"/>
      <c r="G327" s="104"/>
      <c r="H327" s="20"/>
      <c r="L327" s="20"/>
      <c r="M327" s="20"/>
    </row>
    <row r="328" spans="1:13" x14ac:dyDescent="0.25">
      <c r="A328" s="21" t="s">
        <v>408</v>
      </c>
      <c r="B328" s="28" t="s">
        <v>409</v>
      </c>
      <c r="C328" s="28"/>
      <c r="H328" s="20"/>
    </row>
    <row r="329" spans="1:13" x14ac:dyDescent="0.25">
      <c r="A329" s="21" t="s">
        <v>410</v>
      </c>
      <c r="B329" s="28" t="s">
        <v>411</v>
      </c>
      <c r="C329" s="28"/>
      <c r="H329" s="20"/>
    </row>
    <row r="330" spans="1:13" x14ac:dyDescent="0.25">
      <c r="A330" s="21" t="s">
        <v>412</v>
      </c>
      <c r="B330" s="28" t="s">
        <v>413</v>
      </c>
      <c r="C330" s="28"/>
      <c r="H330" s="20"/>
    </row>
    <row r="331" spans="1:13" x14ac:dyDescent="0.25">
      <c r="A331" s="21" t="s">
        <v>414</v>
      </c>
      <c r="B331" s="28" t="s">
        <v>415</v>
      </c>
      <c r="H331" s="20"/>
    </row>
    <row r="332" spans="1:13" x14ac:dyDescent="0.25">
      <c r="A332" s="21" t="s">
        <v>416</v>
      </c>
      <c r="B332" s="28" t="s">
        <v>417</v>
      </c>
      <c r="H332" s="20"/>
    </row>
    <row r="333" spans="1:13" x14ac:dyDescent="0.25">
      <c r="A333" s="21" t="s">
        <v>418</v>
      </c>
      <c r="B333" s="28" t="s">
        <v>419</v>
      </c>
      <c r="H333" s="20"/>
    </row>
    <row r="334" spans="1:13" x14ac:dyDescent="0.25">
      <c r="A334" s="21" t="s">
        <v>420</v>
      </c>
      <c r="B334" s="28" t="s">
        <v>421</v>
      </c>
      <c r="H334" s="20"/>
    </row>
    <row r="335" spans="1:13" x14ac:dyDescent="0.25">
      <c r="A335" s="21" t="s">
        <v>422</v>
      </c>
      <c r="B335" s="28" t="s">
        <v>423</v>
      </c>
      <c r="H335" s="20"/>
    </row>
    <row r="336" spans="1:13" x14ac:dyDescent="0.25">
      <c r="A336" s="21" t="s">
        <v>424</v>
      </c>
      <c r="B336" s="28" t="s">
        <v>425</v>
      </c>
      <c r="H336" s="20"/>
    </row>
    <row r="337" spans="1:8" ht="30" x14ac:dyDescent="0.25">
      <c r="A337" s="21" t="s">
        <v>426</v>
      </c>
      <c r="B337" s="167" t="s">
        <v>1150</v>
      </c>
      <c r="C337" s="21">
        <v>0</v>
      </c>
      <c r="H337" s="20"/>
    </row>
    <row r="338" spans="1:8" ht="45" x14ac:dyDescent="0.25">
      <c r="A338" s="21" t="s">
        <v>428</v>
      </c>
      <c r="B338" s="37" t="s">
        <v>1197</v>
      </c>
      <c r="C338" s="21">
        <v>0</v>
      </c>
      <c r="H338" s="20"/>
    </row>
    <row r="339" spans="1:8" hidden="1" outlineLevel="1" x14ac:dyDescent="0.25">
      <c r="A339" s="21" t="s">
        <v>429</v>
      </c>
      <c r="B339" s="37" t="s">
        <v>427</v>
      </c>
      <c r="H339" s="20"/>
    </row>
    <row r="340" spans="1:8" hidden="1" outlineLevel="1" x14ac:dyDescent="0.25">
      <c r="A340" s="21" t="s">
        <v>430</v>
      </c>
      <c r="B340" s="37" t="s">
        <v>427</v>
      </c>
      <c r="H340" s="20"/>
    </row>
    <row r="341" spans="1:8" hidden="1" outlineLevel="1" x14ac:dyDescent="0.25">
      <c r="A341" s="21" t="s">
        <v>431</v>
      </c>
      <c r="B341" s="37" t="s">
        <v>427</v>
      </c>
      <c r="H341" s="20"/>
    </row>
    <row r="342" spans="1:8" hidden="1" outlineLevel="1" x14ac:dyDescent="0.25">
      <c r="A342" s="21" t="s">
        <v>432</v>
      </c>
      <c r="B342" s="37" t="s">
        <v>427</v>
      </c>
      <c r="H342" s="20"/>
    </row>
    <row r="343" spans="1:8" hidden="1" outlineLevel="1" x14ac:dyDescent="0.25">
      <c r="A343" s="21" t="s">
        <v>433</v>
      </c>
      <c r="B343" s="37" t="s">
        <v>427</v>
      </c>
      <c r="H343" s="20"/>
    </row>
    <row r="344" spans="1:8" hidden="1" outlineLevel="1" x14ac:dyDescent="0.25">
      <c r="A344" s="21" t="s">
        <v>434</v>
      </c>
      <c r="B344" s="37" t="s">
        <v>427</v>
      </c>
      <c r="H344" s="20"/>
    </row>
    <row r="345" spans="1:8" hidden="1" outlineLevel="1" x14ac:dyDescent="0.25">
      <c r="A345" s="21" t="s">
        <v>435</v>
      </c>
      <c r="B345" s="37" t="s">
        <v>427</v>
      </c>
      <c r="H345" s="20"/>
    </row>
    <row r="346" spans="1:8" hidden="1" outlineLevel="1" x14ac:dyDescent="0.25">
      <c r="A346" s="21" t="s">
        <v>436</v>
      </c>
      <c r="B346" s="37" t="s">
        <v>427</v>
      </c>
      <c r="H346" s="20"/>
    </row>
    <row r="347" spans="1:8" hidden="1" outlineLevel="1" x14ac:dyDescent="0.25">
      <c r="A347" s="21" t="s">
        <v>437</v>
      </c>
      <c r="B347" s="37" t="s">
        <v>427</v>
      </c>
      <c r="H347" s="20"/>
    </row>
    <row r="348" spans="1:8" hidden="1" outlineLevel="1" x14ac:dyDescent="0.25">
      <c r="A348" s="21" t="s">
        <v>438</v>
      </c>
      <c r="B348" s="37" t="s">
        <v>427</v>
      </c>
      <c r="H348" s="20"/>
    </row>
    <row r="349" spans="1:8" hidden="1" outlineLevel="1" x14ac:dyDescent="0.25">
      <c r="A349" s="21" t="s">
        <v>439</v>
      </c>
      <c r="B349" s="37" t="s">
        <v>427</v>
      </c>
      <c r="H349" s="20"/>
    </row>
    <row r="350" spans="1:8" hidden="1" outlineLevel="1" x14ac:dyDescent="0.25">
      <c r="A350" s="21" t="s">
        <v>440</v>
      </c>
      <c r="B350" s="37" t="s">
        <v>427</v>
      </c>
      <c r="H350" s="20"/>
    </row>
    <row r="351" spans="1:8" hidden="1" outlineLevel="1" x14ac:dyDescent="0.25">
      <c r="A351" s="21" t="s">
        <v>441</v>
      </c>
      <c r="B351" s="37" t="s">
        <v>427</v>
      </c>
      <c r="H351" s="20"/>
    </row>
    <row r="352" spans="1:8" hidden="1" outlineLevel="1" x14ac:dyDescent="0.25">
      <c r="A352" s="21" t="s">
        <v>442</v>
      </c>
      <c r="B352" s="37" t="s">
        <v>427</v>
      </c>
      <c r="H352" s="20"/>
    </row>
    <row r="353" spans="1:8" hidden="1" outlineLevel="1" x14ac:dyDescent="0.25">
      <c r="A353" s="21" t="s">
        <v>443</v>
      </c>
      <c r="B353" s="37" t="s">
        <v>427</v>
      </c>
      <c r="H353" s="20"/>
    </row>
    <row r="354" spans="1:8" hidden="1" outlineLevel="1" x14ac:dyDescent="0.25">
      <c r="A354" s="21" t="s">
        <v>444</v>
      </c>
      <c r="B354" s="37" t="s">
        <v>427</v>
      </c>
      <c r="H354" s="20"/>
    </row>
    <row r="355" spans="1:8" hidden="1" outlineLevel="1" x14ac:dyDescent="0.25">
      <c r="A355" s="21" t="s">
        <v>445</v>
      </c>
      <c r="B355" s="37" t="s">
        <v>427</v>
      </c>
      <c r="H355" s="20"/>
    </row>
    <row r="356" spans="1:8" hidden="1" outlineLevel="1" x14ac:dyDescent="0.25">
      <c r="A356" s="21" t="s">
        <v>446</v>
      </c>
      <c r="B356" s="37" t="s">
        <v>427</v>
      </c>
      <c r="H356" s="20"/>
    </row>
    <row r="357" spans="1:8" hidden="1" outlineLevel="1" x14ac:dyDescent="0.25">
      <c r="A357" s="21" t="s">
        <v>447</v>
      </c>
      <c r="B357" s="37" t="s">
        <v>427</v>
      </c>
      <c r="H357" s="20"/>
    </row>
    <row r="358" spans="1:8" hidden="1" outlineLevel="1" x14ac:dyDescent="0.25">
      <c r="A358" s="21" t="s">
        <v>448</v>
      </c>
      <c r="B358" s="37" t="s">
        <v>427</v>
      </c>
      <c r="H358" s="20"/>
    </row>
    <row r="359" spans="1:8" hidden="1" outlineLevel="1" x14ac:dyDescent="0.25">
      <c r="A359" s="21" t="s">
        <v>449</v>
      </c>
      <c r="B359" s="37" t="s">
        <v>427</v>
      </c>
      <c r="H359" s="20"/>
    </row>
    <row r="360" spans="1:8" hidden="1" outlineLevel="1" x14ac:dyDescent="0.25">
      <c r="A360" s="21" t="s">
        <v>450</v>
      </c>
      <c r="B360" s="37" t="s">
        <v>427</v>
      </c>
      <c r="H360" s="20"/>
    </row>
    <row r="361" spans="1:8" hidden="1" outlineLevel="1" x14ac:dyDescent="0.25">
      <c r="A361" s="21" t="s">
        <v>451</v>
      </c>
      <c r="B361" s="37" t="s">
        <v>427</v>
      </c>
      <c r="H361" s="20"/>
    </row>
    <row r="362" spans="1:8" hidden="1" outlineLevel="1" x14ac:dyDescent="0.25">
      <c r="A362" s="21" t="s">
        <v>452</v>
      </c>
      <c r="B362" s="37" t="s">
        <v>427</v>
      </c>
      <c r="H362" s="20"/>
    </row>
    <row r="363" spans="1:8" hidden="1" outlineLevel="1" x14ac:dyDescent="0.25">
      <c r="A363" s="21" t="s">
        <v>453</v>
      </c>
      <c r="B363" s="37" t="s">
        <v>427</v>
      </c>
      <c r="H363" s="20"/>
    </row>
    <row r="364" spans="1:8" hidden="1" outlineLevel="1" x14ac:dyDescent="0.25">
      <c r="A364" s="21" t="s">
        <v>454</v>
      </c>
      <c r="B364" s="37" t="s">
        <v>427</v>
      </c>
      <c r="H364" s="20"/>
    </row>
    <row r="365" spans="1:8" hidden="1" outlineLevel="1" x14ac:dyDescent="0.25">
      <c r="A365" s="21" t="s">
        <v>455</v>
      </c>
      <c r="B365" s="37" t="s">
        <v>427</v>
      </c>
      <c r="H365" s="20"/>
    </row>
    <row r="366" spans="1:8" hidden="1" outlineLevel="1" x14ac:dyDescent="0.25">
      <c r="A366" s="21" t="s">
        <v>456</v>
      </c>
      <c r="B366" s="37" t="s">
        <v>427</v>
      </c>
      <c r="H366" s="20"/>
    </row>
    <row r="367" spans="1:8" hidden="1" outlineLevel="1" x14ac:dyDescent="0.25">
      <c r="A367" s="21" t="s">
        <v>457</v>
      </c>
      <c r="B367" s="37" t="s">
        <v>427</v>
      </c>
      <c r="H367" s="20"/>
    </row>
    <row r="368" spans="1:8" hidden="1" outlineLevel="1" x14ac:dyDescent="0.25">
      <c r="A368" s="21" t="s">
        <v>458</v>
      </c>
      <c r="B368" s="37" t="s">
        <v>427</v>
      </c>
      <c r="H368" s="20"/>
    </row>
    <row r="369" spans="1:8" hidden="1" outlineLevel="1" x14ac:dyDescent="0.25">
      <c r="A369" s="21" t="s">
        <v>459</v>
      </c>
      <c r="B369" s="37" t="s">
        <v>427</v>
      </c>
      <c r="H369" s="20"/>
    </row>
    <row r="370" spans="1:8" hidden="1" outlineLevel="1" x14ac:dyDescent="0.25">
      <c r="A370" s="21" t="s">
        <v>460</v>
      </c>
      <c r="B370" s="37" t="s">
        <v>427</v>
      </c>
      <c r="H370" s="20"/>
    </row>
    <row r="371" spans="1:8" hidden="1" outlineLevel="1" x14ac:dyDescent="0.25">
      <c r="A371" s="21" t="s">
        <v>461</v>
      </c>
      <c r="B371" s="37" t="s">
        <v>427</v>
      </c>
      <c r="H371" s="20"/>
    </row>
    <row r="372" spans="1:8" hidden="1" outlineLevel="1" x14ac:dyDescent="0.25">
      <c r="A372" s="21" t="s">
        <v>462</v>
      </c>
      <c r="B372" s="37" t="s">
        <v>427</v>
      </c>
      <c r="H372" s="20"/>
    </row>
    <row r="373" spans="1:8" collapsed="1" x14ac:dyDescent="0.25">
      <c r="H373" s="20"/>
    </row>
    <row r="374" spans="1:8" x14ac:dyDescent="0.25">
      <c r="H374" s="20"/>
    </row>
    <row r="375" spans="1:8" x14ac:dyDescent="0.25">
      <c r="H375" s="20"/>
    </row>
    <row r="376" spans="1:8" x14ac:dyDescent="0.25">
      <c r="H376" s="20"/>
    </row>
    <row r="377" spans="1:8" x14ac:dyDescent="0.25">
      <c r="H377" s="20"/>
    </row>
    <row r="378" spans="1:8" x14ac:dyDescent="0.25">
      <c r="H378" s="20"/>
    </row>
    <row r="379" spans="1:8" x14ac:dyDescent="0.25">
      <c r="H379" s="20"/>
    </row>
    <row r="380" spans="1:8" x14ac:dyDescent="0.25">
      <c r="H380" s="20"/>
    </row>
    <row r="381" spans="1:8" x14ac:dyDescent="0.25">
      <c r="H381" s="20"/>
    </row>
    <row r="382" spans="1:8" x14ac:dyDescent="0.25">
      <c r="H382" s="20"/>
    </row>
    <row r="383" spans="1:8" x14ac:dyDescent="0.25">
      <c r="H383" s="20"/>
    </row>
    <row r="384" spans="1: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row r="414" spans="8:8" x14ac:dyDescent="0.25">
      <c r="H414" s="20"/>
    </row>
    <row r="415" spans="8:8" x14ac:dyDescent="0.25">
      <c r="H415" s="20"/>
    </row>
    <row r="416" spans="8:8" x14ac:dyDescent="0.25">
      <c r="H416" s="20"/>
    </row>
    <row r="417" spans="8:8" x14ac:dyDescent="0.25">
      <c r="H417" s="20"/>
    </row>
    <row r="418" spans="8:8" x14ac:dyDescent="0.25">
      <c r="H418" s="20"/>
    </row>
    <row r="419" spans="8:8" x14ac:dyDescent="0.25">
      <c r="H419" s="20"/>
    </row>
    <row r="420" spans="8:8" x14ac:dyDescent="0.25">
      <c r="H420" s="20"/>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19" display="6. Other relevant information" xr:uid="{00000000-0004-0000-0100-000004000000}"/>
    <hyperlink ref="C289" location="'A. ATT General'!B39" display="'A. ATT General'!B39" xr:uid="{00000000-0004-0000-0100-000005000000}"/>
    <hyperlink ref="C291" location="'B1. ATT Mortgage Assets'!B43" display="43 for Mortgage Assets" xr:uid="{00000000-0004-0000-0100-000006000000}"/>
    <hyperlink ref="D291" location="'A. ATT General'!D290" display="48 for Public Sector Assets" xr:uid="{00000000-0004-0000-0100-000007000000}"/>
    <hyperlink ref="C292" location="'A. ATT General'!B52" display="'A. ATT General'!B52" xr:uid="{00000000-0004-0000-0100-000008000000}"/>
    <hyperlink ref="C298" location="'A. ATT General'!B163" display="'A. ATT General'!B163" xr:uid="{00000000-0004-0000-0100-000009000000}"/>
    <hyperlink ref="C299" location="'A. ATT General'!B137" display="'A. ATT General'!B137" xr:uid="{00000000-0004-0000-0100-00000A000000}"/>
    <hyperlink ref="C303" location="'A. ATT General'!B65" display="'A. ATT General'!B65" xr:uid="{00000000-0004-0000-0100-00000C000000}"/>
    <hyperlink ref="C304" location="'A. ATT General'!B88" display="'A. ATT General'!B88" xr:uid="{00000000-0004-0000-0100-00000D000000}"/>
    <hyperlink ref="D307" location="'A. ATT General'!D300" display="166 for Public Sector Assets" xr:uid="{00000000-0004-0000-0100-00000F000000}"/>
    <hyperlink ref="B28" r:id="rId1" display="CRR Compliance" xr:uid="{00000000-0004-0000-0100-000011000000}"/>
    <hyperlink ref="B29" r:id="rId2" xr:uid="{00000000-0004-0000-0100-000012000000}"/>
    <hyperlink ref="B10" location="'A. ATT General'!B311" display="5. References to Capital Requirements Regulation (CRR) 129(1)" xr:uid="{00000000-0004-0000-0100-000013000000}"/>
    <hyperlink ref="F293" location="'A. ATT General'!F292" display="18 for Public Sector Assets" xr:uid="{00000000-0004-0000-0100-000014000000}"/>
    <hyperlink ref="D293" location="'B1. ATT Mortgage Assets'!B267" display="'B1. ATT Mortgage Assets'!B267" xr:uid="{00000000-0004-0000-0100-000015000000}"/>
    <hyperlink ref="C293" location="'B1. ATT Mortgage Assets'!B166" display="'B1. ATT Mortgage Assets'!B166" xr:uid="{00000000-0004-0000-0100-000016000000}"/>
    <hyperlink ref="C296" location="'B1. ATT Mortgage Assets'!B130" display="'B1. ATT Mortgage Assets'!B130" xr:uid="{00000000-0004-0000-0100-000017000000}"/>
    <hyperlink ref="C288" location="'A. ATT General'!B38" display="'A. ATT General'!B38" xr:uid="{00000000-0004-0000-0100-000018000000}"/>
    <hyperlink ref="C297" location="'A. ATT General'!B111" display="'A. ATT General'!B111" xr:uid="{00000000-0004-0000-0100-000019000000}"/>
    <hyperlink ref="C16" r:id="rId3" xr:uid="{00000000-0004-0000-0100-00001A000000}"/>
    <hyperlink ref="D296" location="'A. ATT General'!D293" display="129 for Public Sector Assets" xr:uid="{00000000-0004-0000-0100-00001B000000}"/>
    <hyperlink ref="C229" location="'D1. Bond List'!A1" display="D1. Bond List" xr:uid="{9CEE9749-2ECB-4B77-861E-A2B904D8D7EE}"/>
    <hyperlink ref="C302" location="'C. ATT Harmonised Glossary'!A18" display="18 for Harmonised Glossary" xr:uid="{00000000-0004-0000-0100-00000B000000}"/>
    <hyperlink ref="C305" location="'C. ATT Harmonised Glossary'!A12" display="12 Harmonised Glossary" xr:uid="{D2BB5E41-C5FF-48CE-A5E3-726CF27AB424}"/>
    <hyperlink ref="B27" r:id="rId4" xr:uid="{4C5A6CE8-4D67-4A10-A15F-557B83AE32F9}"/>
    <hyperlink ref="C290" location="'D1. Bond List'!A1" display="D1. Bond List" xr:uid="{ED21E66A-7F99-4FC0-9EED-CC801F4E276A}"/>
    <hyperlink ref="C294" location="'C. ATT Harmonised Glossary'!A20" display="20 Harmonised Glossary" xr:uid="{0F35170B-B6BB-466C-955A-8B1E315FE073}"/>
    <hyperlink ref="C300" location="'A. ATT General'!A221" display="221 Liquidity buffer" xr:uid="{D76010F3-9D39-4750-BD70-FE98874A2010}"/>
    <hyperlink ref="F301" location="'B2. ATT Public Sector Assets'!A147" display="147 Public Sector Assets" xr:uid="{8F7FDD41-2894-47BE-AF3A-48BBF226F8BB}"/>
    <hyperlink ref="C301" location="'B1. ATT Mortgage Assets'!A196" display="196 Residential Mortgage Assets" xr:uid="{C54694A0-9427-4473-B74B-8227F68858E5}"/>
    <hyperlink ref="D301" location="'B1. ATT Mortgage Assets'!A297" display="297 Commercial Mortgage Assets" xr:uid="{7098E617-6093-4E30-8CA6-6B9FFCE1FBD4}"/>
    <hyperlink ref="C306" location="'A. ATT General'!A44" display="44 Over-collateralisation (OC) " xr:uid="{39A48895-AA22-4723-9F9A-FDA0AB327831}"/>
    <hyperlink ref="C307" location="'B1. ATT Mortgage Assets'!A162" display="162 Mortgage Assets" xr:uid="{FFB8284A-DE43-4DB2-9307-A15B8F8F4B97}"/>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9"/>
  <sheetViews>
    <sheetView zoomScaleNormal="100" zoomScalePageLayoutView="50" workbookViewId="0">
      <selection activeCell="A3" sqref="A3"/>
    </sheetView>
  </sheetViews>
  <sheetFormatPr baseColWidth="10" defaultColWidth="8.85546875" defaultRowHeight="15" outlineLevelRow="1" x14ac:dyDescent="0.25"/>
  <cols>
    <col min="1" max="1" width="13.85546875" style="87" customWidth="1"/>
    <col min="2" max="2" width="45.85546875" style="87" bestFit="1" customWidth="1"/>
    <col min="3" max="3" width="41" style="87" customWidth="1"/>
    <col min="4" max="4" width="34.85546875" style="87" customWidth="1"/>
    <col min="5" max="5" width="6.7109375" style="87" customWidth="1"/>
    <col min="6" max="6" width="41.5703125" style="87" customWidth="1"/>
    <col min="7" max="7" width="41.5703125" style="20" customWidth="1"/>
    <col min="8" max="16384" width="8.85546875" style="134"/>
  </cols>
  <sheetData>
    <row r="1" spans="1:7" s="149" customFormat="1" ht="31.5" x14ac:dyDescent="0.25">
      <c r="A1" s="146" t="s">
        <v>1118</v>
      </c>
      <c r="B1" s="146"/>
      <c r="C1" s="147"/>
      <c r="D1" s="147"/>
      <c r="E1" s="147"/>
      <c r="F1" s="148"/>
      <c r="G1" s="147"/>
    </row>
    <row r="2" spans="1:7" ht="15.75" thickBot="1" x14ac:dyDescent="0.3">
      <c r="A2" s="20"/>
      <c r="B2" s="20"/>
      <c r="C2" s="20"/>
      <c r="D2" s="20"/>
      <c r="E2" s="20"/>
      <c r="F2" s="20"/>
    </row>
    <row r="3" spans="1:7" ht="15.75" thickBot="1" x14ac:dyDescent="0.3">
      <c r="A3" s="135"/>
      <c r="B3" s="136" t="s">
        <v>15</v>
      </c>
      <c r="C3" s="23" t="s">
        <v>161</v>
      </c>
      <c r="D3" s="135"/>
      <c r="E3" s="135"/>
      <c r="F3" s="20"/>
      <c r="G3" s="135"/>
    </row>
    <row r="5" spans="1:7" x14ac:dyDescent="0.25">
      <c r="A5" s="137"/>
      <c r="B5" s="138" t="s">
        <v>463</v>
      </c>
      <c r="C5" s="137"/>
      <c r="E5" s="25"/>
      <c r="F5" s="25"/>
    </row>
    <row r="6" spans="1:7" x14ac:dyDescent="0.25">
      <c r="B6" s="139" t="s">
        <v>464</v>
      </c>
    </row>
    <row r="7" spans="1:7" x14ac:dyDescent="0.25">
      <c r="B7" s="140" t="s">
        <v>465</v>
      </c>
    </row>
    <row r="8" spans="1:7" ht="15.75" thickBot="1" x14ac:dyDescent="0.3">
      <c r="B8" s="141" t="s">
        <v>466</v>
      </c>
    </row>
    <row r="9" spans="1:7" x14ac:dyDescent="0.25">
      <c r="B9" s="142"/>
    </row>
    <row r="10" spans="1:7" ht="49.5" customHeight="1" x14ac:dyDescent="0.25">
      <c r="A10" s="82" t="s">
        <v>23</v>
      </c>
      <c r="B10" s="82" t="s">
        <v>464</v>
      </c>
      <c r="C10" s="82"/>
      <c r="D10" s="82"/>
      <c r="E10" s="82"/>
      <c r="F10" s="82"/>
      <c r="G10" s="82"/>
    </row>
    <row r="11" spans="1:7" ht="15" customHeight="1" x14ac:dyDescent="0.25">
      <c r="A11" s="78"/>
      <c r="B11" s="79" t="s">
        <v>467</v>
      </c>
      <c r="C11" s="78" t="s">
        <v>54</v>
      </c>
      <c r="D11" s="78"/>
      <c r="E11" s="78"/>
      <c r="F11" s="81" t="s">
        <v>468</v>
      </c>
      <c r="G11" s="81"/>
    </row>
    <row r="12" spans="1:7" x14ac:dyDescent="0.25">
      <c r="A12" s="87" t="s">
        <v>469</v>
      </c>
      <c r="B12" s="87" t="s">
        <v>470</v>
      </c>
      <c r="C12" s="124">
        <v>4862.628108068785</v>
      </c>
      <c r="F12" s="34">
        <f>IF($C$15=0,"",IF(C12="[for completion]","",C12/$C$15))</f>
        <v>0.814876686327349</v>
      </c>
    </row>
    <row r="13" spans="1:7" x14ac:dyDescent="0.25">
      <c r="A13" s="87" t="s">
        <v>471</v>
      </c>
      <c r="B13" s="87" t="s">
        <v>472</v>
      </c>
      <c r="C13" s="124">
        <v>1104.6896341833103</v>
      </c>
      <c r="F13" s="34">
        <f>IF($C$15=0,"",IF(C13="[for completion]","",C13/$C$15))</f>
        <v>0.18512331367265103</v>
      </c>
    </row>
    <row r="14" spans="1:7" x14ac:dyDescent="0.25">
      <c r="A14" s="87" t="s">
        <v>473</v>
      </c>
      <c r="B14" s="87" t="s">
        <v>86</v>
      </c>
      <c r="C14" s="124">
        <v>0</v>
      </c>
      <c r="F14" s="34">
        <f>IF($C$15=0,"",IF(C14="[for completion]","",C14/$C$15))</f>
        <v>0</v>
      </c>
    </row>
    <row r="15" spans="1:7" x14ac:dyDescent="0.25">
      <c r="A15" s="87" t="s">
        <v>474</v>
      </c>
      <c r="B15" s="51" t="s">
        <v>88</v>
      </c>
      <c r="C15" s="124">
        <f>SUM(C12:C14)</f>
        <v>5967.3177422520948</v>
      </c>
      <c r="F15" s="34">
        <f>SUM(F12:F14)</f>
        <v>1</v>
      </c>
    </row>
    <row r="16" spans="1:7" hidden="1" outlineLevel="1" x14ac:dyDescent="0.25">
      <c r="A16" s="87" t="s">
        <v>475</v>
      </c>
      <c r="B16" s="37" t="s">
        <v>1144</v>
      </c>
      <c r="C16" s="89"/>
      <c r="F16" s="34">
        <f t="shared" ref="F16:F26" si="0">IF($C$15=0,"",IF(C16="[for completion]","",C16/$C$15))</f>
        <v>0</v>
      </c>
    </row>
    <row r="17" spans="1:7" hidden="1" outlineLevel="1" x14ac:dyDescent="0.25">
      <c r="A17" s="87" t="s">
        <v>476</v>
      </c>
      <c r="B17" s="37" t="s">
        <v>1145</v>
      </c>
      <c r="C17" s="89"/>
      <c r="F17" s="34">
        <f t="shared" si="0"/>
        <v>0</v>
      </c>
    </row>
    <row r="18" spans="1:7" hidden="1" outlineLevel="1" x14ac:dyDescent="0.25">
      <c r="A18" s="87" t="s">
        <v>477</v>
      </c>
      <c r="B18" s="37" t="s">
        <v>90</v>
      </c>
      <c r="F18" s="34">
        <f t="shared" si="0"/>
        <v>0</v>
      </c>
    </row>
    <row r="19" spans="1:7" hidden="1" outlineLevel="1" x14ac:dyDescent="0.25">
      <c r="A19" s="87" t="s">
        <v>478</v>
      </c>
      <c r="B19" s="37" t="s">
        <v>90</v>
      </c>
      <c r="F19" s="34">
        <f t="shared" si="0"/>
        <v>0</v>
      </c>
    </row>
    <row r="20" spans="1:7" hidden="1" outlineLevel="1" x14ac:dyDescent="0.25">
      <c r="A20" s="87" t="s">
        <v>479</v>
      </c>
      <c r="B20" s="37" t="s">
        <v>90</v>
      </c>
      <c r="F20" s="34">
        <f t="shared" si="0"/>
        <v>0</v>
      </c>
    </row>
    <row r="21" spans="1:7" hidden="1" outlineLevel="1" x14ac:dyDescent="0.25">
      <c r="A21" s="87" t="s">
        <v>480</v>
      </c>
      <c r="B21" s="37" t="s">
        <v>90</v>
      </c>
      <c r="F21" s="34">
        <f t="shared" si="0"/>
        <v>0</v>
      </c>
    </row>
    <row r="22" spans="1:7" hidden="1" outlineLevel="1" x14ac:dyDescent="0.25">
      <c r="A22" s="87" t="s">
        <v>481</v>
      </c>
      <c r="B22" s="37" t="s">
        <v>90</v>
      </c>
      <c r="F22" s="34">
        <f t="shared" si="0"/>
        <v>0</v>
      </c>
    </row>
    <row r="23" spans="1:7" hidden="1" outlineLevel="1" x14ac:dyDescent="0.25">
      <c r="A23" s="87" t="s">
        <v>482</v>
      </c>
      <c r="B23" s="37" t="s">
        <v>90</v>
      </c>
      <c r="F23" s="34">
        <f t="shared" si="0"/>
        <v>0</v>
      </c>
    </row>
    <row r="24" spans="1:7" hidden="1" outlineLevel="1" x14ac:dyDescent="0.25">
      <c r="A24" s="87" t="s">
        <v>483</v>
      </c>
      <c r="B24" s="37" t="s">
        <v>90</v>
      </c>
      <c r="F24" s="34">
        <f t="shared" si="0"/>
        <v>0</v>
      </c>
    </row>
    <row r="25" spans="1:7" hidden="1" outlineLevel="1" x14ac:dyDescent="0.25">
      <c r="A25" s="87" t="s">
        <v>484</v>
      </c>
      <c r="B25" s="37" t="s">
        <v>90</v>
      </c>
      <c r="F25" s="34">
        <f t="shared" si="0"/>
        <v>0</v>
      </c>
    </row>
    <row r="26" spans="1:7" hidden="1" outlineLevel="1" x14ac:dyDescent="0.25">
      <c r="A26" s="87" t="s">
        <v>485</v>
      </c>
      <c r="B26" s="37" t="s">
        <v>90</v>
      </c>
      <c r="C26" s="134"/>
      <c r="D26" s="134"/>
      <c r="E26" s="134"/>
      <c r="F26" s="34">
        <f t="shared" si="0"/>
        <v>0</v>
      </c>
    </row>
    <row r="27" spans="1:7" ht="15" customHeight="1" collapsed="1" x14ac:dyDescent="0.25">
      <c r="A27" s="78"/>
      <c r="B27" s="79" t="s">
        <v>486</v>
      </c>
      <c r="C27" s="78" t="s">
        <v>487</v>
      </c>
      <c r="D27" s="78" t="s">
        <v>488</v>
      </c>
      <c r="E27" s="80"/>
      <c r="F27" s="78" t="s">
        <v>489</v>
      </c>
      <c r="G27" s="81"/>
    </row>
    <row r="28" spans="1:7" x14ac:dyDescent="0.25">
      <c r="A28" s="87" t="s">
        <v>490</v>
      </c>
      <c r="B28" s="87" t="s">
        <v>491</v>
      </c>
      <c r="C28" s="124">
        <v>35524.656099849999</v>
      </c>
      <c r="D28" s="124">
        <v>4008.3439001500001</v>
      </c>
      <c r="F28" s="124">
        <f>D28+C28</f>
        <v>39533</v>
      </c>
    </row>
    <row r="29" spans="1:7" hidden="1" outlineLevel="1" x14ac:dyDescent="0.25">
      <c r="A29" s="87" t="s">
        <v>492</v>
      </c>
      <c r="B29" s="28" t="s">
        <v>493</v>
      </c>
    </row>
    <row r="30" spans="1:7" hidden="1" outlineLevel="1" x14ac:dyDescent="0.25">
      <c r="A30" s="87" t="s">
        <v>494</v>
      </c>
      <c r="B30" s="28" t="s">
        <v>495</v>
      </c>
    </row>
    <row r="31" spans="1:7" hidden="1" outlineLevel="1" x14ac:dyDescent="0.25">
      <c r="A31" s="87" t="s">
        <v>496</v>
      </c>
      <c r="B31" s="28"/>
    </row>
    <row r="32" spans="1:7" hidden="1" outlineLevel="1" x14ac:dyDescent="0.25">
      <c r="A32" s="87" t="s">
        <v>497</v>
      </c>
      <c r="B32" s="28"/>
    </row>
    <row r="33" spans="1:7" hidden="1" outlineLevel="1" x14ac:dyDescent="0.25">
      <c r="A33" s="87" t="s">
        <v>498</v>
      </c>
      <c r="B33" s="28"/>
    </row>
    <row r="34" spans="1:7" hidden="1" outlineLevel="1" x14ac:dyDescent="0.25">
      <c r="A34" s="87" t="s">
        <v>499</v>
      </c>
      <c r="B34" s="28"/>
    </row>
    <row r="35" spans="1:7" ht="15" customHeight="1" collapsed="1" x14ac:dyDescent="0.25">
      <c r="A35" s="78"/>
      <c r="B35" s="79" t="s">
        <v>500</v>
      </c>
      <c r="C35" s="78" t="s">
        <v>501</v>
      </c>
      <c r="D35" s="78" t="s">
        <v>502</v>
      </c>
      <c r="E35" s="80"/>
      <c r="F35" s="81" t="s">
        <v>468</v>
      </c>
      <c r="G35" s="81"/>
    </row>
    <row r="36" spans="1:7" x14ac:dyDescent="0.25">
      <c r="A36" s="87" t="s">
        <v>503</v>
      </c>
      <c r="B36" s="87" t="s">
        <v>504</v>
      </c>
      <c r="C36" s="125">
        <v>2.2895086563370777</v>
      </c>
      <c r="D36" s="125">
        <v>1.1095679298453358</v>
      </c>
      <c r="E36" s="123"/>
      <c r="F36" s="125">
        <v>2.2895086563370777</v>
      </c>
    </row>
    <row r="37" spans="1:7" hidden="1" outlineLevel="1" x14ac:dyDescent="0.25">
      <c r="A37" s="87" t="s">
        <v>505</v>
      </c>
    </row>
    <row r="38" spans="1:7" hidden="1" outlineLevel="1" x14ac:dyDescent="0.25">
      <c r="A38" s="87" t="s">
        <v>506</v>
      </c>
    </row>
    <row r="39" spans="1:7" hidden="1" outlineLevel="1" x14ac:dyDescent="0.25">
      <c r="A39" s="87" t="s">
        <v>507</v>
      </c>
    </row>
    <row r="40" spans="1:7" hidden="1" outlineLevel="1" x14ac:dyDescent="0.25">
      <c r="A40" s="87" t="s">
        <v>508</v>
      </c>
    </row>
    <row r="41" spans="1:7" hidden="1" outlineLevel="1" x14ac:dyDescent="0.25">
      <c r="A41" s="87" t="s">
        <v>509</v>
      </c>
    </row>
    <row r="42" spans="1:7" hidden="1" outlineLevel="1" x14ac:dyDescent="0.25">
      <c r="A42" s="87" t="s">
        <v>510</v>
      </c>
    </row>
    <row r="43" spans="1:7" collapsed="1" x14ac:dyDescent="0.25">
      <c r="A43" s="78"/>
      <c r="B43" s="79" t="s">
        <v>511</v>
      </c>
      <c r="C43" s="78" t="s">
        <v>501</v>
      </c>
      <c r="D43" s="78" t="s">
        <v>502</v>
      </c>
      <c r="E43" s="80"/>
      <c r="F43" s="81" t="s">
        <v>468</v>
      </c>
      <c r="G43" s="81"/>
    </row>
    <row r="44" spans="1:7" x14ac:dyDescent="0.25">
      <c r="A44" s="87" t="s">
        <v>512</v>
      </c>
      <c r="B44" s="52" t="s">
        <v>513</v>
      </c>
      <c r="C44" s="126">
        <f>SUM(C45:C72)</f>
        <v>81.487668632734895</v>
      </c>
      <c r="D44" s="126">
        <f>SUM(D45:D72)</f>
        <v>18.512331367265098</v>
      </c>
      <c r="E44" s="123"/>
      <c r="F44" s="126">
        <f>SUM(F45:F72)</f>
        <v>100</v>
      </c>
      <c r="G44" s="87"/>
    </row>
    <row r="45" spans="1:7" x14ac:dyDescent="0.25">
      <c r="A45" s="87" t="s">
        <v>514</v>
      </c>
      <c r="B45" s="87" t="s">
        <v>515</v>
      </c>
      <c r="C45" s="127">
        <v>81.487668632734895</v>
      </c>
      <c r="D45" s="127">
        <v>18.512331367265098</v>
      </c>
      <c r="E45" s="125"/>
      <c r="F45" s="125">
        <v>100</v>
      </c>
      <c r="G45" s="87"/>
    </row>
    <row r="46" spans="1:7" x14ac:dyDescent="0.25">
      <c r="A46" s="87" t="s">
        <v>516</v>
      </c>
      <c r="B46" s="87" t="s">
        <v>517</v>
      </c>
      <c r="C46" s="123">
        <v>0</v>
      </c>
      <c r="D46" s="123">
        <v>0</v>
      </c>
      <c r="E46" s="123"/>
      <c r="F46" s="123">
        <v>0</v>
      </c>
      <c r="G46" s="87"/>
    </row>
    <row r="47" spans="1:7" x14ac:dyDescent="0.25">
      <c r="A47" s="87" t="s">
        <v>518</v>
      </c>
      <c r="B47" s="87" t="s">
        <v>519</v>
      </c>
      <c r="C47" s="123">
        <v>0</v>
      </c>
      <c r="D47" s="123">
        <v>0</v>
      </c>
      <c r="E47" s="123"/>
      <c r="F47" s="123">
        <v>0</v>
      </c>
      <c r="G47" s="87"/>
    </row>
    <row r="48" spans="1:7" x14ac:dyDescent="0.25">
      <c r="A48" s="87" t="s">
        <v>520</v>
      </c>
      <c r="B48" s="87" t="s">
        <v>521</v>
      </c>
      <c r="C48" s="123">
        <v>0</v>
      </c>
      <c r="D48" s="123">
        <v>0</v>
      </c>
      <c r="E48" s="123"/>
      <c r="F48" s="123">
        <v>0</v>
      </c>
      <c r="G48" s="87"/>
    </row>
    <row r="49" spans="1:7" x14ac:dyDescent="0.25">
      <c r="A49" s="87" t="s">
        <v>522</v>
      </c>
      <c r="B49" s="87" t="s">
        <v>523</v>
      </c>
      <c r="C49" s="123">
        <v>0</v>
      </c>
      <c r="D49" s="123">
        <v>0</v>
      </c>
      <c r="E49" s="123"/>
      <c r="F49" s="123">
        <v>0</v>
      </c>
      <c r="G49" s="87"/>
    </row>
    <row r="50" spans="1:7" x14ac:dyDescent="0.25">
      <c r="A50" s="87" t="s">
        <v>524</v>
      </c>
      <c r="B50" s="87" t="s">
        <v>525</v>
      </c>
      <c r="C50" s="123">
        <v>0</v>
      </c>
      <c r="D50" s="123">
        <v>0</v>
      </c>
      <c r="E50" s="123"/>
      <c r="F50" s="123">
        <v>0</v>
      </c>
      <c r="G50" s="87"/>
    </row>
    <row r="51" spans="1:7" x14ac:dyDescent="0.25">
      <c r="A51" s="87" t="s">
        <v>526</v>
      </c>
      <c r="B51" s="87" t="s">
        <v>527</v>
      </c>
      <c r="C51" s="123">
        <v>0</v>
      </c>
      <c r="D51" s="123">
        <v>0</v>
      </c>
      <c r="E51" s="123"/>
      <c r="F51" s="123">
        <v>0</v>
      </c>
      <c r="G51" s="87"/>
    </row>
    <row r="52" spans="1:7" x14ac:dyDescent="0.25">
      <c r="A52" s="87" t="s">
        <v>528</v>
      </c>
      <c r="B52" s="87" t="s">
        <v>529</v>
      </c>
      <c r="C52" s="123">
        <v>0</v>
      </c>
      <c r="D52" s="123">
        <v>0</v>
      </c>
      <c r="E52" s="123"/>
      <c r="F52" s="123">
        <v>0</v>
      </c>
      <c r="G52" s="87"/>
    </row>
    <row r="53" spans="1:7" x14ac:dyDescent="0.25">
      <c r="A53" s="87" t="s">
        <v>530</v>
      </c>
      <c r="B53" s="87" t="s">
        <v>531</v>
      </c>
      <c r="C53" s="123">
        <v>0</v>
      </c>
      <c r="D53" s="123">
        <v>0</v>
      </c>
      <c r="E53" s="123"/>
      <c r="F53" s="123">
        <v>0</v>
      </c>
      <c r="G53" s="87"/>
    </row>
    <row r="54" spans="1:7" x14ac:dyDescent="0.25">
      <c r="A54" s="87" t="s">
        <v>532</v>
      </c>
      <c r="B54" s="87" t="s">
        <v>533</v>
      </c>
      <c r="C54" s="123">
        <v>0</v>
      </c>
      <c r="D54" s="123">
        <v>0</v>
      </c>
      <c r="E54" s="123"/>
      <c r="F54" s="123">
        <v>0</v>
      </c>
      <c r="G54" s="87"/>
    </row>
    <row r="55" spans="1:7" x14ac:dyDescent="0.25">
      <c r="A55" s="87" t="s">
        <v>534</v>
      </c>
      <c r="B55" s="87" t="s">
        <v>535</v>
      </c>
      <c r="C55" s="123">
        <v>0</v>
      </c>
      <c r="D55" s="123">
        <v>0</v>
      </c>
      <c r="E55" s="123"/>
      <c r="F55" s="123">
        <v>0</v>
      </c>
      <c r="G55" s="87"/>
    </row>
    <row r="56" spans="1:7" x14ac:dyDescent="0.25">
      <c r="A56" s="87" t="s">
        <v>536</v>
      </c>
      <c r="B56" s="87" t="s">
        <v>537</v>
      </c>
      <c r="C56" s="123">
        <v>0</v>
      </c>
      <c r="D56" s="123">
        <v>0</v>
      </c>
      <c r="E56" s="123"/>
      <c r="F56" s="123">
        <v>0</v>
      </c>
      <c r="G56" s="87"/>
    </row>
    <row r="57" spans="1:7" x14ac:dyDescent="0.25">
      <c r="A57" s="87" t="s">
        <v>538</v>
      </c>
      <c r="B57" s="87" t="s">
        <v>539</v>
      </c>
      <c r="C57" s="123">
        <v>0</v>
      </c>
      <c r="D57" s="123">
        <v>0</v>
      </c>
      <c r="E57" s="123"/>
      <c r="F57" s="123">
        <v>0</v>
      </c>
      <c r="G57" s="87"/>
    </row>
    <row r="58" spans="1:7" x14ac:dyDescent="0.25">
      <c r="A58" s="87" t="s">
        <v>540</v>
      </c>
      <c r="B58" s="87" t="s">
        <v>541</v>
      </c>
      <c r="C58" s="123">
        <v>0</v>
      </c>
      <c r="D58" s="123">
        <v>0</v>
      </c>
      <c r="E58" s="123"/>
      <c r="F58" s="123">
        <v>0</v>
      </c>
      <c r="G58" s="87"/>
    </row>
    <row r="59" spans="1:7" x14ac:dyDescent="0.25">
      <c r="A59" s="87" t="s">
        <v>542</v>
      </c>
      <c r="B59" s="87" t="s">
        <v>543</v>
      </c>
      <c r="C59" s="123">
        <v>0</v>
      </c>
      <c r="D59" s="123">
        <v>0</v>
      </c>
      <c r="E59" s="123"/>
      <c r="F59" s="123">
        <v>0</v>
      </c>
      <c r="G59" s="87"/>
    </row>
    <row r="60" spans="1:7" x14ac:dyDescent="0.25">
      <c r="A60" s="87" t="s">
        <v>544</v>
      </c>
      <c r="B60" s="87" t="s">
        <v>3</v>
      </c>
      <c r="C60" s="123">
        <v>0</v>
      </c>
      <c r="D60" s="123">
        <v>0</v>
      </c>
      <c r="E60" s="123"/>
      <c r="F60" s="123">
        <v>0</v>
      </c>
      <c r="G60" s="87"/>
    </row>
    <row r="61" spans="1:7" x14ac:dyDescent="0.25">
      <c r="A61" s="87" t="s">
        <v>545</v>
      </c>
      <c r="B61" s="87" t="s">
        <v>546</v>
      </c>
      <c r="C61" s="123">
        <v>0</v>
      </c>
      <c r="D61" s="123">
        <v>0</v>
      </c>
      <c r="E61" s="123"/>
      <c r="F61" s="123">
        <v>0</v>
      </c>
      <c r="G61" s="87"/>
    </row>
    <row r="62" spans="1:7" x14ac:dyDescent="0.25">
      <c r="A62" s="87" t="s">
        <v>547</v>
      </c>
      <c r="B62" s="87" t="s">
        <v>548</v>
      </c>
      <c r="C62" s="123">
        <v>0</v>
      </c>
      <c r="D62" s="123">
        <v>0</v>
      </c>
      <c r="E62" s="123"/>
      <c r="F62" s="123">
        <v>0</v>
      </c>
      <c r="G62" s="87"/>
    </row>
    <row r="63" spans="1:7" x14ac:dyDescent="0.25">
      <c r="A63" s="87" t="s">
        <v>549</v>
      </c>
      <c r="B63" s="87" t="s">
        <v>550</v>
      </c>
      <c r="C63" s="123">
        <v>0</v>
      </c>
      <c r="D63" s="123">
        <v>0</v>
      </c>
      <c r="E63" s="123"/>
      <c r="F63" s="123">
        <v>0</v>
      </c>
      <c r="G63" s="87"/>
    </row>
    <row r="64" spans="1:7" x14ac:dyDescent="0.25">
      <c r="A64" s="87" t="s">
        <v>551</v>
      </c>
      <c r="B64" s="87" t="s">
        <v>552</v>
      </c>
      <c r="C64" s="123">
        <v>0</v>
      </c>
      <c r="D64" s="123">
        <v>0</v>
      </c>
      <c r="E64" s="123"/>
      <c r="F64" s="123">
        <v>0</v>
      </c>
      <c r="G64" s="87"/>
    </row>
    <row r="65" spans="1:7" x14ac:dyDescent="0.25">
      <c r="A65" s="87" t="s">
        <v>553</v>
      </c>
      <c r="B65" s="87" t="s">
        <v>554</v>
      </c>
      <c r="C65" s="123">
        <v>0</v>
      </c>
      <c r="D65" s="123">
        <v>0</v>
      </c>
      <c r="E65" s="123"/>
      <c r="F65" s="123">
        <v>0</v>
      </c>
      <c r="G65" s="87"/>
    </row>
    <row r="66" spans="1:7" x14ac:dyDescent="0.25">
      <c r="A66" s="87" t="s">
        <v>555</v>
      </c>
      <c r="B66" s="87" t="s">
        <v>556</v>
      </c>
      <c r="C66" s="123">
        <v>0</v>
      </c>
      <c r="D66" s="123">
        <v>0</v>
      </c>
      <c r="E66" s="123"/>
      <c r="F66" s="123">
        <v>0</v>
      </c>
      <c r="G66" s="87"/>
    </row>
    <row r="67" spans="1:7" x14ac:dyDescent="0.25">
      <c r="A67" s="87" t="s">
        <v>557</v>
      </c>
      <c r="B67" s="87" t="s">
        <v>558</v>
      </c>
      <c r="C67" s="123">
        <v>0</v>
      </c>
      <c r="D67" s="123">
        <v>0</v>
      </c>
      <c r="E67" s="123"/>
      <c r="F67" s="123">
        <v>0</v>
      </c>
      <c r="G67" s="87"/>
    </row>
    <row r="68" spans="1:7" x14ac:dyDescent="0.25">
      <c r="A68" s="87" t="s">
        <v>559</v>
      </c>
      <c r="B68" s="87" t="s">
        <v>560</v>
      </c>
      <c r="C68" s="123">
        <v>0</v>
      </c>
      <c r="D68" s="123">
        <v>0</v>
      </c>
      <c r="E68" s="123"/>
      <c r="F68" s="123">
        <v>0</v>
      </c>
      <c r="G68" s="87"/>
    </row>
    <row r="69" spans="1:7" x14ac:dyDescent="0.25">
      <c r="A69" s="87" t="s">
        <v>561</v>
      </c>
      <c r="B69" s="87" t="s">
        <v>562</v>
      </c>
      <c r="C69" s="123">
        <v>0</v>
      </c>
      <c r="D69" s="123">
        <v>0</v>
      </c>
      <c r="E69" s="123"/>
      <c r="F69" s="123">
        <v>0</v>
      </c>
      <c r="G69" s="87"/>
    </row>
    <row r="70" spans="1:7" x14ac:dyDescent="0.25">
      <c r="A70" s="87" t="s">
        <v>563</v>
      </c>
      <c r="B70" s="87" t="s">
        <v>564</v>
      </c>
      <c r="C70" s="123">
        <v>0</v>
      </c>
      <c r="D70" s="123">
        <v>0</v>
      </c>
      <c r="E70" s="123"/>
      <c r="F70" s="123">
        <v>0</v>
      </c>
      <c r="G70" s="87"/>
    </row>
    <row r="71" spans="1:7" x14ac:dyDescent="0.25">
      <c r="A71" s="87" t="s">
        <v>565</v>
      </c>
      <c r="B71" s="87" t="s">
        <v>6</v>
      </c>
      <c r="C71" s="123">
        <v>0</v>
      </c>
      <c r="D71" s="123">
        <v>0</v>
      </c>
      <c r="E71" s="123"/>
      <c r="F71" s="123">
        <v>0</v>
      </c>
      <c r="G71" s="87"/>
    </row>
    <row r="72" spans="1:7" x14ac:dyDescent="0.25">
      <c r="A72" s="87" t="s">
        <v>566</v>
      </c>
      <c r="B72" s="87" t="s">
        <v>567</v>
      </c>
      <c r="C72" s="123">
        <v>0</v>
      </c>
      <c r="D72" s="123">
        <v>0</v>
      </c>
      <c r="E72" s="123"/>
      <c r="F72" s="123">
        <v>0</v>
      </c>
      <c r="G72" s="87"/>
    </row>
    <row r="73" spans="1:7" x14ac:dyDescent="0.25">
      <c r="A73" s="87" t="s">
        <v>568</v>
      </c>
      <c r="B73" s="52" t="s">
        <v>275</v>
      </c>
      <c r="C73" s="126">
        <f>SUM(C74:C76)</f>
        <v>0</v>
      </c>
      <c r="D73" s="126">
        <f>SUM(D74:D76)</f>
        <v>0</v>
      </c>
      <c r="E73" s="123"/>
      <c r="F73" s="126">
        <f>SUM(F74:F76)</f>
        <v>0</v>
      </c>
      <c r="G73" s="87"/>
    </row>
    <row r="74" spans="1:7" x14ac:dyDescent="0.25">
      <c r="A74" s="87" t="s">
        <v>569</v>
      </c>
      <c r="B74" s="87" t="s">
        <v>570</v>
      </c>
      <c r="C74" s="123">
        <v>0</v>
      </c>
      <c r="D74" s="123">
        <v>0</v>
      </c>
      <c r="E74" s="123"/>
      <c r="F74" s="123">
        <v>0</v>
      </c>
      <c r="G74" s="87"/>
    </row>
    <row r="75" spans="1:7" x14ac:dyDescent="0.25">
      <c r="A75" s="87" t="s">
        <v>571</v>
      </c>
      <c r="B75" s="87" t="s">
        <v>572</v>
      </c>
      <c r="C75" s="123">
        <v>0</v>
      </c>
      <c r="D75" s="123">
        <v>0</v>
      </c>
      <c r="E75" s="123"/>
      <c r="F75" s="123">
        <v>0</v>
      </c>
      <c r="G75" s="87"/>
    </row>
    <row r="76" spans="1:7" x14ac:dyDescent="0.25">
      <c r="A76" s="87" t="s">
        <v>573</v>
      </c>
      <c r="B76" s="87" t="s">
        <v>2</v>
      </c>
      <c r="C76" s="123">
        <v>0</v>
      </c>
      <c r="D76" s="123">
        <v>0</v>
      </c>
      <c r="E76" s="123"/>
      <c r="F76" s="123">
        <v>0</v>
      </c>
      <c r="G76" s="87"/>
    </row>
    <row r="77" spans="1:7" x14ac:dyDescent="0.25">
      <c r="A77" s="87" t="s">
        <v>574</v>
      </c>
      <c r="B77" s="52" t="s">
        <v>86</v>
      </c>
      <c r="C77" s="126">
        <f>SUM(C78:C87)</f>
        <v>0</v>
      </c>
      <c r="D77" s="126">
        <f>SUM(D78:D87)</f>
        <v>0</v>
      </c>
      <c r="E77" s="123"/>
      <c r="F77" s="126">
        <f>SUM(F78:F87)</f>
        <v>0</v>
      </c>
      <c r="G77" s="87"/>
    </row>
    <row r="78" spans="1:7" x14ac:dyDescent="0.25">
      <c r="A78" s="87" t="s">
        <v>575</v>
      </c>
      <c r="B78" s="30" t="s">
        <v>277</v>
      </c>
      <c r="C78" s="123">
        <v>0</v>
      </c>
      <c r="D78" s="123">
        <v>0</v>
      </c>
      <c r="E78" s="123"/>
      <c r="F78" s="123">
        <v>0</v>
      </c>
      <c r="G78" s="87"/>
    </row>
    <row r="79" spans="1:7" x14ac:dyDescent="0.25">
      <c r="A79" s="87" t="s">
        <v>576</v>
      </c>
      <c r="B79" s="30" t="s">
        <v>279</v>
      </c>
      <c r="C79" s="123">
        <v>0</v>
      </c>
      <c r="D79" s="123">
        <v>0</v>
      </c>
      <c r="E79" s="123"/>
      <c r="F79" s="123">
        <v>0</v>
      </c>
      <c r="G79" s="87"/>
    </row>
    <row r="80" spans="1:7" x14ac:dyDescent="0.25">
      <c r="A80" s="87" t="s">
        <v>577</v>
      </c>
      <c r="B80" s="30" t="s">
        <v>281</v>
      </c>
      <c r="C80" s="123">
        <v>0</v>
      </c>
      <c r="D80" s="123">
        <v>0</v>
      </c>
      <c r="E80" s="123"/>
      <c r="F80" s="123">
        <v>0</v>
      </c>
      <c r="G80" s="87"/>
    </row>
    <row r="81" spans="1:7" x14ac:dyDescent="0.25">
      <c r="A81" s="87" t="s">
        <v>578</v>
      </c>
      <c r="B81" s="30" t="s">
        <v>12</v>
      </c>
      <c r="C81" s="123">
        <v>0</v>
      </c>
      <c r="D81" s="123">
        <v>0</v>
      </c>
      <c r="E81" s="123"/>
      <c r="F81" s="123">
        <v>0</v>
      </c>
      <c r="G81" s="87"/>
    </row>
    <row r="82" spans="1:7" x14ac:dyDescent="0.25">
      <c r="A82" s="87" t="s">
        <v>579</v>
      </c>
      <c r="B82" s="30" t="s">
        <v>284</v>
      </c>
      <c r="C82" s="123">
        <v>0</v>
      </c>
      <c r="D82" s="123">
        <v>0</v>
      </c>
      <c r="E82" s="123"/>
      <c r="F82" s="123">
        <v>0</v>
      </c>
      <c r="G82" s="87"/>
    </row>
    <row r="83" spans="1:7" x14ac:dyDescent="0.25">
      <c r="A83" s="87" t="s">
        <v>580</v>
      </c>
      <c r="B83" s="30" t="s">
        <v>286</v>
      </c>
      <c r="C83" s="123">
        <v>0</v>
      </c>
      <c r="D83" s="123">
        <v>0</v>
      </c>
      <c r="E83" s="123"/>
      <c r="F83" s="123">
        <v>0</v>
      </c>
      <c r="G83" s="87"/>
    </row>
    <row r="84" spans="1:7" x14ac:dyDescent="0.25">
      <c r="A84" s="87" t="s">
        <v>581</v>
      </c>
      <c r="B84" s="30" t="s">
        <v>288</v>
      </c>
      <c r="C84" s="123">
        <v>0</v>
      </c>
      <c r="D84" s="123">
        <v>0</v>
      </c>
      <c r="E84" s="123"/>
      <c r="F84" s="123">
        <v>0</v>
      </c>
      <c r="G84" s="87"/>
    </row>
    <row r="85" spans="1:7" x14ac:dyDescent="0.25">
      <c r="A85" s="87" t="s">
        <v>582</v>
      </c>
      <c r="B85" s="30" t="s">
        <v>290</v>
      </c>
      <c r="C85" s="123">
        <v>0</v>
      </c>
      <c r="D85" s="123">
        <v>0</v>
      </c>
      <c r="E85" s="123"/>
      <c r="F85" s="123">
        <v>0</v>
      </c>
      <c r="G85" s="87"/>
    </row>
    <row r="86" spans="1:7" x14ac:dyDescent="0.25">
      <c r="A86" s="87" t="s">
        <v>583</v>
      </c>
      <c r="B86" s="30" t="s">
        <v>292</v>
      </c>
      <c r="C86" s="123">
        <v>0</v>
      </c>
      <c r="D86" s="123">
        <v>0</v>
      </c>
      <c r="E86" s="123"/>
      <c r="F86" s="123">
        <v>0</v>
      </c>
      <c r="G86" s="87"/>
    </row>
    <row r="87" spans="1:7" x14ac:dyDescent="0.25">
      <c r="A87" s="87" t="s">
        <v>584</v>
      </c>
      <c r="B87" s="30" t="s">
        <v>86</v>
      </c>
      <c r="C87" s="123">
        <v>0</v>
      </c>
      <c r="D87" s="123">
        <v>0</v>
      </c>
      <c r="E87" s="123"/>
      <c r="F87" s="123">
        <v>0</v>
      </c>
      <c r="G87" s="87"/>
    </row>
    <row r="88" spans="1:7" hidden="1" outlineLevel="1" x14ac:dyDescent="0.25">
      <c r="A88" s="87" t="s">
        <v>585</v>
      </c>
      <c r="B88" s="37" t="s">
        <v>90</v>
      </c>
      <c r="C88" s="54"/>
      <c r="D88" s="54"/>
      <c r="E88" s="54"/>
      <c r="F88" s="54"/>
      <c r="G88" s="87"/>
    </row>
    <row r="89" spans="1:7" hidden="1" outlineLevel="1" x14ac:dyDescent="0.25">
      <c r="A89" s="87" t="s">
        <v>586</v>
      </c>
      <c r="B89" s="37" t="s">
        <v>90</v>
      </c>
      <c r="C89" s="54"/>
      <c r="D89" s="54"/>
      <c r="E89" s="54"/>
      <c r="F89" s="54"/>
      <c r="G89" s="87"/>
    </row>
    <row r="90" spans="1:7" hidden="1" outlineLevel="1" x14ac:dyDescent="0.25">
      <c r="A90" s="87" t="s">
        <v>587</v>
      </c>
      <c r="B90" s="37" t="s">
        <v>90</v>
      </c>
      <c r="C90" s="54"/>
      <c r="D90" s="54"/>
      <c r="E90" s="54"/>
      <c r="F90" s="54"/>
      <c r="G90" s="87"/>
    </row>
    <row r="91" spans="1:7" hidden="1" outlineLevel="1" x14ac:dyDescent="0.25">
      <c r="A91" s="87" t="s">
        <v>588</v>
      </c>
      <c r="B91" s="37" t="s">
        <v>90</v>
      </c>
      <c r="C91" s="54"/>
      <c r="D91" s="54"/>
      <c r="E91" s="54"/>
      <c r="F91" s="54"/>
      <c r="G91" s="87"/>
    </row>
    <row r="92" spans="1:7" hidden="1" outlineLevel="1" x14ac:dyDescent="0.25">
      <c r="A92" s="87" t="s">
        <v>589</v>
      </c>
      <c r="B92" s="37" t="s">
        <v>90</v>
      </c>
      <c r="C92" s="54"/>
      <c r="D92" s="54"/>
      <c r="E92" s="54"/>
      <c r="F92" s="54"/>
      <c r="G92" s="87"/>
    </row>
    <row r="93" spans="1:7" hidden="1" outlineLevel="1" x14ac:dyDescent="0.25">
      <c r="A93" s="87" t="s">
        <v>590</v>
      </c>
      <c r="B93" s="37" t="s">
        <v>90</v>
      </c>
      <c r="C93" s="54"/>
      <c r="D93" s="54"/>
      <c r="E93" s="54"/>
      <c r="F93" s="54"/>
      <c r="G93" s="87"/>
    </row>
    <row r="94" spans="1:7" hidden="1" outlineLevel="1" x14ac:dyDescent="0.25">
      <c r="A94" s="87" t="s">
        <v>591</v>
      </c>
      <c r="B94" s="37" t="s">
        <v>90</v>
      </c>
      <c r="C94" s="54"/>
      <c r="D94" s="54"/>
      <c r="E94" s="54"/>
      <c r="F94" s="54"/>
      <c r="G94" s="87"/>
    </row>
    <row r="95" spans="1:7" hidden="1" outlineLevel="1" x14ac:dyDescent="0.25">
      <c r="A95" s="87" t="s">
        <v>592</v>
      </c>
      <c r="B95" s="37" t="s">
        <v>90</v>
      </c>
      <c r="C95" s="54"/>
      <c r="D95" s="54"/>
      <c r="E95" s="54"/>
      <c r="F95" s="54"/>
      <c r="G95" s="87"/>
    </row>
    <row r="96" spans="1:7" hidden="1" outlineLevel="1" x14ac:dyDescent="0.25">
      <c r="A96" s="87" t="s">
        <v>593</v>
      </c>
      <c r="B96" s="37" t="s">
        <v>90</v>
      </c>
      <c r="C96" s="54"/>
      <c r="D96" s="54"/>
      <c r="E96" s="54"/>
      <c r="F96" s="54"/>
      <c r="G96" s="87"/>
    </row>
    <row r="97" spans="1:7" hidden="1" outlineLevel="1" x14ac:dyDescent="0.25">
      <c r="A97" s="87" t="s">
        <v>594</v>
      </c>
      <c r="B97" s="37" t="s">
        <v>90</v>
      </c>
      <c r="C97" s="54"/>
      <c r="D97" s="54"/>
      <c r="E97" s="54"/>
      <c r="F97" s="54"/>
      <c r="G97" s="87"/>
    </row>
    <row r="98" spans="1:7" collapsed="1" x14ac:dyDescent="0.25">
      <c r="A98" s="78"/>
      <c r="B98" s="79" t="s">
        <v>595</v>
      </c>
      <c r="C98" s="115" t="s">
        <v>501</v>
      </c>
      <c r="D98" s="115" t="s">
        <v>502</v>
      </c>
      <c r="E98" s="118"/>
      <c r="F98" s="104" t="s">
        <v>468</v>
      </c>
      <c r="G98" s="81"/>
    </row>
    <row r="99" spans="1:7" x14ac:dyDescent="0.25">
      <c r="A99" s="87" t="s">
        <v>596</v>
      </c>
      <c r="B99" s="30" t="s">
        <v>1115</v>
      </c>
      <c r="C99" s="127">
        <f>SUM(C100:C108)</f>
        <v>81.487668632734895</v>
      </c>
      <c r="D99" s="127">
        <f>SUM(D100:D108)</f>
        <v>18.512331367265098</v>
      </c>
      <c r="E99" s="123"/>
      <c r="F99" s="127">
        <f>SUM(F100:F108)</f>
        <v>100</v>
      </c>
      <c r="G99" s="87"/>
    </row>
    <row r="100" spans="1:7" x14ac:dyDescent="0.25">
      <c r="A100" s="87" t="s">
        <v>597</v>
      </c>
      <c r="B100" s="30" t="s">
        <v>1109</v>
      </c>
      <c r="C100" s="127">
        <v>8.8993104150533728</v>
      </c>
      <c r="D100" s="127">
        <v>1.9933039742654068</v>
      </c>
      <c r="E100" s="127"/>
      <c r="F100" s="127">
        <f>C100+D100</f>
        <v>10.89261438931878</v>
      </c>
      <c r="G100" s="54"/>
    </row>
    <row r="101" spans="1:7" x14ac:dyDescent="0.25">
      <c r="A101" s="87" t="s">
        <v>598</v>
      </c>
      <c r="B101" s="30" t="s">
        <v>1110</v>
      </c>
      <c r="C101" s="127">
        <v>2.9750363753734943</v>
      </c>
      <c r="D101" s="127">
        <v>1.3526395538173419</v>
      </c>
      <c r="E101" s="127"/>
      <c r="F101" s="127">
        <f t="shared" ref="F101:F108" si="1">C101+D101</f>
        <v>4.3276759291908364</v>
      </c>
      <c r="G101" s="54"/>
    </row>
    <row r="102" spans="1:7" x14ac:dyDescent="0.25">
      <c r="A102" s="87" t="s">
        <v>599</v>
      </c>
      <c r="B102" s="30" t="s">
        <v>1111</v>
      </c>
      <c r="C102" s="127">
        <v>55.714374446638445</v>
      </c>
      <c r="D102" s="127">
        <v>11.741978206783697</v>
      </c>
      <c r="E102" s="127"/>
      <c r="F102" s="127">
        <f>C102+D102</f>
        <v>67.456352653422144</v>
      </c>
      <c r="G102" s="54"/>
    </row>
    <row r="103" spans="1:7" x14ac:dyDescent="0.25">
      <c r="A103" s="87" t="s">
        <v>600</v>
      </c>
      <c r="B103" s="30" t="s">
        <v>1100</v>
      </c>
      <c r="C103" s="127">
        <v>10.692801647171299</v>
      </c>
      <c r="D103" s="127">
        <v>2.0013099362985027</v>
      </c>
      <c r="E103" s="127"/>
      <c r="F103" s="127">
        <f t="shared" si="1"/>
        <v>12.694111583469802</v>
      </c>
      <c r="G103" s="54"/>
    </row>
    <row r="104" spans="1:7" x14ac:dyDescent="0.25">
      <c r="A104" s="87" t="s">
        <v>601</v>
      </c>
      <c r="B104" s="30" t="s">
        <v>1112</v>
      </c>
      <c r="C104" s="127">
        <v>1.2595182600689607</v>
      </c>
      <c r="D104" s="127">
        <v>0.10529570388904144</v>
      </c>
      <c r="E104" s="127"/>
      <c r="F104" s="127">
        <f t="shared" si="1"/>
        <v>1.3648139639580021</v>
      </c>
      <c r="G104" s="54"/>
    </row>
    <row r="105" spans="1:7" x14ac:dyDescent="0.25">
      <c r="A105" s="87" t="s">
        <v>602</v>
      </c>
      <c r="B105" s="30" t="s">
        <v>1113</v>
      </c>
      <c r="C105" s="127">
        <v>1.2813776079190575</v>
      </c>
      <c r="D105" s="127">
        <v>0.57441711637536463</v>
      </c>
      <c r="E105" s="127"/>
      <c r="F105" s="127">
        <f t="shared" si="1"/>
        <v>1.8557947242944222</v>
      </c>
      <c r="G105" s="54"/>
    </row>
    <row r="106" spans="1:7" x14ac:dyDescent="0.25">
      <c r="A106" s="87" t="s">
        <v>603</v>
      </c>
      <c r="B106" s="30" t="s">
        <v>1114</v>
      </c>
      <c r="C106" s="127">
        <v>0.42731186257188525</v>
      </c>
      <c r="D106" s="127">
        <v>0.55718164602798137</v>
      </c>
      <c r="E106" s="127"/>
      <c r="F106" s="127">
        <f t="shared" si="1"/>
        <v>0.98449350859986662</v>
      </c>
      <c r="G106" s="54"/>
    </row>
    <row r="107" spans="1:7" x14ac:dyDescent="0.25">
      <c r="A107" s="87" t="s">
        <v>604</v>
      </c>
      <c r="B107" s="30" t="s">
        <v>1101</v>
      </c>
      <c r="C107" s="127">
        <v>0.18238535989022947</v>
      </c>
      <c r="D107" s="127">
        <v>0.1355388478487049</v>
      </c>
      <c r="E107" s="127"/>
      <c r="F107" s="127">
        <f t="shared" si="1"/>
        <v>0.31792420773893437</v>
      </c>
      <c r="G107" s="54"/>
    </row>
    <row r="108" spans="1:7" x14ac:dyDescent="0.25">
      <c r="A108" s="87" t="s">
        <v>605</v>
      </c>
      <c r="B108" s="30" t="s">
        <v>1102</v>
      </c>
      <c r="C108" s="127">
        <v>5.5552658048151814E-2</v>
      </c>
      <c r="D108" s="127">
        <v>5.0666381959056608E-2</v>
      </c>
      <c r="E108" s="127"/>
      <c r="F108" s="127">
        <f t="shared" si="1"/>
        <v>0.10621904000720842</v>
      </c>
      <c r="G108" s="54"/>
    </row>
    <row r="109" spans="1:7" x14ac:dyDescent="0.25">
      <c r="A109" s="87" t="s">
        <v>606</v>
      </c>
      <c r="B109" s="30"/>
      <c r="C109" s="54"/>
      <c r="D109" s="54"/>
      <c r="E109" s="54"/>
      <c r="F109" s="54"/>
      <c r="G109" s="87"/>
    </row>
    <row r="110" spans="1:7" x14ac:dyDescent="0.25">
      <c r="A110" s="87" t="s">
        <v>607</v>
      </c>
      <c r="B110" s="30"/>
      <c r="C110" s="54"/>
      <c r="D110" s="54"/>
      <c r="E110" s="54"/>
      <c r="F110" s="54"/>
      <c r="G110" s="87"/>
    </row>
    <row r="111" spans="1:7" x14ac:dyDescent="0.25">
      <c r="A111" s="87" t="s">
        <v>608</v>
      </c>
      <c r="B111" s="30"/>
      <c r="C111" s="54"/>
      <c r="D111" s="54"/>
      <c r="E111" s="54"/>
      <c r="F111" s="54"/>
      <c r="G111" s="87"/>
    </row>
    <row r="112" spans="1:7" x14ac:dyDescent="0.25">
      <c r="A112" s="87" t="s">
        <v>609</v>
      </c>
      <c r="B112" s="30"/>
      <c r="C112" s="54"/>
      <c r="D112" s="54"/>
      <c r="E112" s="54"/>
      <c r="F112" s="54"/>
      <c r="G112" s="87"/>
    </row>
    <row r="113" spans="1:7" x14ac:dyDescent="0.25">
      <c r="A113" s="87" t="s">
        <v>610</v>
      </c>
      <c r="B113" s="30"/>
      <c r="C113" s="54"/>
      <c r="D113" s="54"/>
      <c r="E113" s="54"/>
      <c r="F113" s="54"/>
      <c r="G113" s="87"/>
    </row>
    <row r="114" spans="1:7" x14ac:dyDescent="0.25">
      <c r="A114" s="87" t="s">
        <v>611</v>
      </c>
      <c r="B114" s="30"/>
      <c r="C114" s="54"/>
      <c r="D114" s="54"/>
      <c r="E114" s="54"/>
      <c r="F114" s="54"/>
      <c r="G114" s="87"/>
    </row>
    <row r="115" spans="1:7" x14ac:dyDescent="0.25">
      <c r="A115" s="87" t="s">
        <v>612</v>
      </c>
      <c r="B115" s="30"/>
      <c r="C115" s="54"/>
      <c r="D115" s="54"/>
      <c r="E115" s="54"/>
      <c r="F115" s="54"/>
      <c r="G115" s="87"/>
    </row>
    <row r="116" spans="1:7" x14ac:dyDescent="0.25">
      <c r="A116" s="87" t="s">
        <v>613</v>
      </c>
      <c r="B116" s="30"/>
      <c r="C116" s="54"/>
      <c r="D116" s="54"/>
      <c r="E116" s="54"/>
      <c r="F116" s="54"/>
      <c r="G116" s="87"/>
    </row>
    <row r="117" spans="1:7" x14ac:dyDescent="0.25">
      <c r="A117" s="87" t="s">
        <v>614</v>
      </c>
      <c r="B117" s="30"/>
      <c r="C117" s="54"/>
      <c r="D117" s="54"/>
      <c r="E117" s="54"/>
      <c r="F117" s="54"/>
      <c r="G117" s="87"/>
    </row>
    <row r="118" spans="1:7" x14ac:dyDescent="0.25">
      <c r="A118" s="87" t="s">
        <v>615</v>
      </c>
      <c r="B118" s="30"/>
      <c r="C118" s="54"/>
      <c r="D118" s="54"/>
      <c r="E118" s="54"/>
      <c r="F118" s="54"/>
      <c r="G118" s="87"/>
    </row>
    <row r="119" spans="1:7" x14ac:dyDescent="0.25">
      <c r="A119" s="87" t="s">
        <v>616</v>
      </c>
      <c r="B119" s="30"/>
      <c r="C119" s="54"/>
      <c r="D119" s="54"/>
      <c r="E119" s="54"/>
      <c r="F119" s="54"/>
      <c r="G119" s="87"/>
    </row>
    <row r="120" spans="1:7" x14ac:dyDescent="0.25">
      <c r="A120" s="87" t="s">
        <v>617</v>
      </c>
      <c r="B120" s="30"/>
      <c r="C120" s="54"/>
      <c r="D120" s="54"/>
      <c r="E120" s="54"/>
      <c r="F120" s="54"/>
      <c r="G120" s="87"/>
    </row>
    <row r="121" spans="1:7" x14ac:dyDescent="0.25">
      <c r="A121" s="87" t="s">
        <v>618</v>
      </c>
      <c r="B121" s="30"/>
      <c r="C121" s="54"/>
      <c r="D121" s="54"/>
      <c r="E121" s="54"/>
      <c r="F121" s="54"/>
      <c r="G121" s="87"/>
    </row>
    <row r="122" spans="1:7" x14ac:dyDescent="0.25">
      <c r="A122" s="87" t="s">
        <v>619</v>
      </c>
      <c r="B122" s="30"/>
      <c r="C122" s="54"/>
      <c r="D122" s="54"/>
      <c r="E122" s="54"/>
      <c r="F122" s="54"/>
      <c r="G122" s="87"/>
    </row>
    <row r="123" spans="1:7" x14ac:dyDescent="0.25">
      <c r="A123" s="87" t="s">
        <v>620</v>
      </c>
      <c r="B123" s="30"/>
      <c r="C123" s="54"/>
      <c r="D123" s="54"/>
      <c r="E123" s="54"/>
      <c r="F123" s="54"/>
      <c r="G123" s="87"/>
    </row>
    <row r="124" spans="1:7" x14ac:dyDescent="0.25">
      <c r="A124" s="87" t="s">
        <v>621</v>
      </c>
      <c r="B124" s="30"/>
      <c r="C124" s="54"/>
      <c r="D124" s="54"/>
      <c r="E124" s="54"/>
      <c r="F124" s="54"/>
      <c r="G124" s="87"/>
    </row>
    <row r="125" spans="1:7" x14ac:dyDescent="0.25">
      <c r="A125" s="87" t="s">
        <v>622</v>
      </c>
      <c r="B125" s="30"/>
      <c r="C125" s="54"/>
      <c r="D125" s="54"/>
      <c r="E125" s="54"/>
      <c r="F125" s="54"/>
      <c r="G125" s="87"/>
    </row>
    <row r="126" spans="1:7" x14ac:dyDescent="0.25">
      <c r="A126" s="87" t="s">
        <v>623</v>
      </c>
      <c r="B126" s="30"/>
      <c r="C126" s="54"/>
      <c r="D126" s="54"/>
      <c r="E126" s="54"/>
      <c r="F126" s="54"/>
      <c r="G126" s="87"/>
    </row>
    <row r="127" spans="1:7" x14ac:dyDescent="0.25">
      <c r="A127" s="87" t="s">
        <v>624</v>
      </c>
      <c r="B127" s="30"/>
      <c r="C127" s="54"/>
      <c r="D127" s="54"/>
      <c r="E127" s="54"/>
      <c r="F127" s="54"/>
      <c r="G127" s="87"/>
    </row>
    <row r="128" spans="1:7" x14ac:dyDescent="0.25">
      <c r="A128" s="87" t="s">
        <v>625</v>
      </c>
      <c r="B128" s="30"/>
      <c r="C128" s="54"/>
      <c r="D128" s="54"/>
      <c r="E128" s="54"/>
      <c r="F128" s="54"/>
      <c r="G128" s="87"/>
    </row>
    <row r="129" spans="1:7" x14ac:dyDescent="0.25">
      <c r="A129" s="87" t="s">
        <v>626</v>
      </c>
      <c r="B129" s="30"/>
      <c r="C129" s="54"/>
      <c r="D129" s="54"/>
      <c r="E129" s="54"/>
      <c r="F129" s="54"/>
      <c r="G129" s="87"/>
    </row>
    <row r="130" spans="1:7" ht="15" customHeight="1" x14ac:dyDescent="0.25">
      <c r="A130" s="78"/>
      <c r="B130" s="79" t="s">
        <v>627</v>
      </c>
      <c r="C130" s="115" t="s">
        <v>501</v>
      </c>
      <c r="D130" s="115" t="s">
        <v>502</v>
      </c>
      <c r="E130" s="118"/>
      <c r="F130" s="104" t="s">
        <v>468</v>
      </c>
      <c r="G130" s="81"/>
    </row>
    <row r="131" spans="1:7" x14ac:dyDescent="0.25">
      <c r="A131" s="87" t="s">
        <v>628</v>
      </c>
      <c r="B131" s="87" t="s">
        <v>629</v>
      </c>
      <c r="C131" s="127">
        <v>42.105056749306478</v>
      </c>
      <c r="D131" s="127">
        <v>7.4532707518648085</v>
      </c>
      <c r="E131" s="143"/>
      <c r="F131" s="127">
        <v>49.558327501171284</v>
      </c>
    </row>
    <row r="132" spans="1:7" x14ac:dyDescent="0.25">
      <c r="A132" s="87" t="s">
        <v>630</v>
      </c>
      <c r="B132" s="87" t="s">
        <v>631</v>
      </c>
      <c r="C132" s="127">
        <v>39.382611883428424</v>
      </c>
      <c r="D132" s="127">
        <v>11.05906061540029</v>
      </c>
      <c r="E132" s="143"/>
      <c r="F132" s="127">
        <v>50.441672498828709</v>
      </c>
    </row>
    <row r="133" spans="1:7" x14ac:dyDescent="0.25">
      <c r="A133" s="87" t="s">
        <v>632</v>
      </c>
      <c r="B133" s="87" t="s">
        <v>86</v>
      </c>
      <c r="C133" s="127">
        <v>0</v>
      </c>
      <c r="D133" s="127">
        <v>0</v>
      </c>
      <c r="E133" s="143"/>
      <c r="F133" s="127">
        <v>0</v>
      </c>
    </row>
    <row r="134" spans="1:7" hidden="1" outlineLevel="1" x14ac:dyDescent="0.25">
      <c r="A134" s="87" t="s">
        <v>633</v>
      </c>
      <c r="C134" s="54"/>
      <c r="D134" s="54"/>
      <c r="E134" s="101"/>
      <c r="F134" s="54"/>
    </row>
    <row r="135" spans="1:7" hidden="1" outlineLevel="1" x14ac:dyDescent="0.25">
      <c r="A135" s="87" t="s">
        <v>634</v>
      </c>
      <c r="C135" s="54"/>
      <c r="D135" s="54"/>
      <c r="E135" s="101"/>
      <c r="F135" s="54"/>
    </row>
    <row r="136" spans="1:7" hidden="1" outlineLevel="1" x14ac:dyDescent="0.25">
      <c r="A136" s="87" t="s">
        <v>635</v>
      </c>
      <c r="C136" s="54"/>
      <c r="D136" s="54"/>
      <c r="E136" s="101"/>
      <c r="F136" s="54"/>
    </row>
    <row r="137" spans="1:7" hidden="1" outlineLevel="1" x14ac:dyDescent="0.25">
      <c r="A137" s="87" t="s">
        <v>636</v>
      </c>
      <c r="C137" s="54"/>
      <c r="D137" s="54"/>
      <c r="E137" s="101"/>
      <c r="F137" s="54"/>
    </row>
    <row r="138" spans="1:7" hidden="1" outlineLevel="1" x14ac:dyDescent="0.25">
      <c r="A138" s="87" t="s">
        <v>637</v>
      </c>
      <c r="C138" s="54"/>
      <c r="D138" s="54"/>
      <c r="E138" s="101"/>
      <c r="F138" s="54"/>
    </row>
    <row r="139" spans="1:7" hidden="1" outlineLevel="1" x14ac:dyDescent="0.25">
      <c r="A139" s="87" t="s">
        <v>638</v>
      </c>
      <c r="C139" s="54"/>
      <c r="D139" s="54"/>
      <c r="E139" s="101"/>
      <c r="F139" s="54"/>
    </row>
    <row r="140" spans="1:7" ht="15" customHeight="1" collapsed="1" x14ac:dyDescent="0.25">
      <c r="A140" s="78"/>
      <c r="B140" s="79" t="s">
        <v>639</v>
      </c>
      <c r="C140" s="115" t="s">
        <v>501</v>
      </c>
      <c r="D140" s="115" t="s">
        <v>502</v>
      </c>
      <c r="E140" s="118"/>
      <c r="F140" s="104" t="s">
        <v>468</v>
      </c>
      <c r="G140" s="81"/>
    </row>
    <row r="141" spans="1:7" x14ac:dyDescent="0.25">
      <c r="A141" s="87" t="s">
        <v>640</v>
      </c>
      <c r="B141" s="87" t="s">
        <v>641</v>
      </c>
      <c r="C141" s="127">
        <v>4.7353166953223278</v>
      </c>
      <c r="D141" s="127">
        <v>1.7888410251457258</v>
      </c>
      <c r="E141" s="143"/>
      <c r="F141" s="127">
        <v>6.524157720468053</v>
      </c>
    </row>
    <row r="142" spans="1:7" x14ac:dyDescent="0.25">
      <c r="A142" s="87" t="s">
        <v>642</v>
      </c>
      <c r="B142" s="87" t="s">
        <v>643</v>
      </c>
      <c r="C142" s="127">
        <v>76.75235193741257</v>
      </c>
      <c r="D142" s="127">
        <v>16.723490342119373</v>
      </c>
      <c r="E142" s="143"/>
      <c r="F142" s="127">
        <v>93.475842279531932</v>
      </c>
    </row>
    <row r="143" spans="1:7" x14ac:dyDescent="0.25">
      <c r="A143" s="87" t="s">
        <v>644</v>
      </c>
      <c r="B143" s="87" t="s">
        <v>86</v>
      </c>
      <c r="C143" s="127">
        <v>0</v>
      </c>
      <c r="D143" s="127">
        <v>0</v>
      </c>
      <c r="E143" s="143"/>
      <c r="F143" s="127">
        <v>0</v>
      </c>
    </row>
    <row r="144" spans="1:7" hidden="1" outlineLevel="1" x14ac:dyDescent="0.25">
      <c r="A144" s="87" t="s">
        <v>645</v>
      </c>
      <c r="C144" s="54"/>
      <c r="D144" s="54"/>
      <c r="E144" s="101"/>
      <c r="F144" s="54"/>
    </row>
    <row r="145" spans="1:7" hidden="1" outlineLevel="1" x14ac:dyDescent="0.25">
      <c r="A145" s="87" t="s">
        <v>646</v>
      </c>
      <c r="C145" s="54"/>
      <c r="D145" s="54"/>
      <c r="E145" s="101"/>
      <c r="F145" s="54"/>
    </row>
    <row r="146" spans="1:7" hidden="1" outlineLevel="1" x14ac:dyDescent="0.25">
      <c r="A146" s="87" t="s">
        <v>647</v>
      </c>
      <c r="C146" s="54"/>
      <c r="D146" s="54"/>
      <c r="E146" s="101"/>
      <c r="F146" s="54"/>
    </row>
    <row r="147" spans="1:7" hidden="1" outlineLevel="1" x14ac:dyDescent="0.25">
      <c r="A147" s="87" t="s">
        <v>648</v>
      </c>
      <c r="C147" s="54"/>
      <c r="D147" s="54"/>
      <c r="E147" s="101"/>
      <c r="F147" s="54"/>
    </row>
    <row r="148" spans="1:7" hidden="1" outlineLevel="1" x14ac:dyDescent="0.25">
      <c r="A148" s="87" t="s">
        <v>649</v>
      </c>
      <c r="C148" s="54"/>
      <c r="D148" s="54"/>
      <c r="E148" s="101"/>
      <c r="F148" s="54"/>
    </row>
    <row r="149" spans="1:7" hidden="1" outlineLevel="1" x14ac:dyDescent="0.25">
      <c r="A149" s="87" t="s">
        <v>650</v>
      </c>
      <c r="C149" s="54"/>
      <c r="D149" s="54"/>
      <c r="E149" s="101"/>
      <c r="F149" s="54"/>
    </row>
    <row r="150" spans="1:7" ht="15" customHeight="1" collapsed="1" x14ac:dyDescent="0.25">
      <c r="A150" s="78"/>
      <c r="B150" s="79" t="s">
        <v>651</v>
      </c>
      <c r="C150" s="115" t="s">
        <v>501</v>
      </c>
      <c r="D150" s="115" t="s">
        <v>502</v>
      </c>
      <c r="E150" s="118"/>
      <c r="F150" s="104" t="s">
        <v>468</v>
      </c>
      <c r="G150" s="81"/>
    </row>
    <row r="151" spans="1:7" x14ac:dyDescent="0.25">
      <c r="A151" s="87" t="s">
        <v>652</v>
      </c>
      <c r="B151" s="18" t="s">
        <v>653</v>
      </c>
      <c r="C151" s="127">
        <v>11.416357866181698</v>
      </c>
      <c r="D151" s="127">
        <v>4.4742429496570155</v>
      </c>
      <c r="E151" s="143"/>
      <c r="F151" s="127">
        <v>15.890600815838715</v>
      </c>
    </row>
    <row r="152" spans="1:7" x14ac:dyDescent="0.25">
      <c r="A152" s="87" t="s">
        <v>654</v>
      </c>
      <c r="B152" s="18" t="s">
        <v>655</v>
      </c>
      <c r="C152" s="127">
        <v>15.188157776682951</v>
      </c>
      <c r="D152" s="127">
        <v>3.1000327313033367</v>
      </c>
      <c r="E152" s="143"/>
      <c r="F152" s="127">
        <v>18.288190507986286</v>
      </c>
    </row>
    <row r="153" spans="1:7" x14ac:dyDescent="0.25">
      <c r="A153" s="87" t="s">
        <v>656</v>
      </c>
      <c r="B153" s="18" t="s">
        <v>657</v>
      </c>
      <c r="C153" s="127">
        <v>12.092845214703573</v>
      </c>
      <c r="D153" s="127">
        <v>2.4766205690491505</v>
      </c>
      <c r="E153" s="127"/>
      <c r="F153" s="127">
        <v>14.569465783752724</v>
      </c>
    </row>
    <row r="154" spans="1:7" x14ac:dyDescent="0.25">
      <c r="A154" s="87" t="s">
        <v>658</v>
      </c>
      <c r="B154" s="18" t="s">
        <v>659</v>
      </c>
      <c r="C154" s="127">
        <v>17.945378329319006</v>
      </c>
      <c r="D154" s="127">
        <v>3.2031650719713585</v>
      </c>
      <c r="E154" s="127"/>
      <c r="F154" s="127">
        <v>21.148543401290361</v>
      </c>
    </row>
    <row r="155" spans="1:7" x14ac:dyDescent="0.25">
      <c r="A155" s="87" t="s">
        <v>660</v>
      </c>
      <c r="B155" s="18" t="s">
        <v>661</v>
      </c>
      <c r="C155" s="127">
        <v>24.844929445847672</v>
      </c>
      <c r="D155" s="127">
        <v>5.2582700452842381</v>
      </c>
      <c r="E155" s="127"/>
      <c r="F155" s="127">
        <v>30.103199491131907</v>
      </c>
    </row>
    <row r="156" spans="1:7" hidden="1" outlineLevel="1" x14ac:dyDescent="0.25">
      <c r="A156" s="87" t="s">
        <v>662</v>
      </c>
      <c r="B156" s="28"/>
      <c r="C156" s="54"/>
      <c r="D156" s="54"/>
      <c r="E156" s="54"/>
      <c r="F156" s="54"/>
    </row>
    <row r="157" spans="1:7" hidden="1" outlineLevel="1" x14ac:dyDescent="0.25">
      <c r="A157" s="87" t="s">
        <v>663</v>
      </c>
      <c r="B157" s="28"/>
      <c r="C157" s="54"/>
      <c r="D157" s="54"/>
      <c r="E157" s="54"/>
      <c r="F157" s="54"/>
    </row>
    <row r="158" spans="1:7" hidden="1" outlineLevel="1" x14ac:dyDescent="0.25">
      <c r="A158" s="87" t="s">
        <v>664</v>
      </c>
      <c r="B158" s="18"/>
      <c r="C158" s="54"/>
      <c r="D158" s="54"/>
      <c r="E158" s="54"/>
      <c r="F158" s="54"/>
    </row>
    <row r="159" spans="1:7" hidden="1" outlineLevel="1" x14ac:dyDescent="0.25">
      <c r="A159" s="87" t="s">
        <v>665</v>
      </c>
      <c r="B159" s="18"/>
      <c r="C159" s="54"/>
      <c r="D159" s="54"/>
      <c r="E159" s="54"/>
      <c r="F159" s="54"/>
    </row>
    <row r="160" spans="1:7" ht="15" customHeight="1" collapsed="1" x14ac:dyDescent="0.25">
      <c r="A160" s="78"/>
      <c r="B160" s="115" t="s">
        <v>1246</v>
      </c>
      <c r="C160" s="115" t="s">
        <v>501</v>
      </c>
      <c r="D160" s="115" t="s">
        <v>502</v>
      </c>
      <c r="E160" s="118"/>
      <c r="F160" s="104" t="s">
        <v>468</v>
      </c>
      <c r="G160" s="81"/>
    </row>
    <row r="161" spans="1:7" x14ac:dyDescent="0.25">
      <c r="A161" s="87" t="s">
        <v>666</v>
      </c>
      <c r="B161" s="87" t="s">
        <v>667</v>
      </c>
      <c r="C161" s="173">
        <v>0</v>
      </c>
      <c r="D161" s="173">
        <v>0</v>
      </c>
      <c r="E161" s="174"/>
      <c r="F161" s="175">
        <v>0</v>
      </c>
    </row>
    <row r="162" spans="1:7" x14ac:dyDescent="0.25">
      <c r="A162" s="87" t="s">
        <v>668</v>
      </c>
      <c r="B162" s="72" t="s">
        <v>1253</v>
      </c>
      <c r="C162" s="173">
        <v>0</v>
      </c>
      <c r="D162" s="173">
        <v>0</v>
      </c>
      <c r="E162" s="176"/>
      <c r="F162" s="173">
        <v>0</v>
      </c>
    </row>
    <row r="163" spans="1:7" hidden="1" outlineLevel="1" x14ac:dyDescent="0.25">
      <c r="A163" s="87" t="s">
        <v>669</v>
      </c>
      <c r="B163" s="72"/>
      <c r="C163" s="54"/>
      <c r="D163" s="54"/>
      <c r="E163" s="101"/>
      <c r="F163" s="54"/>
    </row>
    <row r="164" spans="1:7" hidden="1" outlineLevel="1" x14ac:dyDescent="0.25">
      <c r="A164" s="87" t="s">
        <v>670</v>
      </c>
      <c r="B164" s="72"/>
      <c r="E164" s="20"/>
    </row>
    <row r="165" spans="1:7" hidden="1" outlineLevel="1" x14ac:dyDescent="0.25">
      <c r="A165" s="87" t="s">
        <v>671</v>
      </c>
      <c r="C165" s="37"/>
      <c r="E165" s="20"/>
    </row>
    <row r="166" spans="1:7" collapsed="1" x14ac:dyDescent="0.25">
      <c r="A166" s="76"/>
      <c r="B166" s="82" t="s">
        <v>465</v>
      </c>
      <c r="C166" s="76"/>
      <c r="D166" s="76"/>
      <c r="E166" s="76"/>
      <c r="F166" s="77"/>
      <c r="G166" s="77"/>
    </row>
    <row r="167" spans="1:7" x14ac:dyDescent="0.25">
      <c r="A167" s="78"/>
      <c r="B167" s="79" t="s">
        <v>672</v>
      </c>
      <c r="C167" s="78" t="s">
        <v>673</v>
      </c>
      <c r="D167" s="78" t="s">
        <v>674</v>
      </c>
      <c r="E167" s="80"/>
      <c r="F167" s="78" t="s">
        <v>501</v>
      </c>
      <c r="G167" s="78" t="s">
        <v>675</v>
      </c>
    </row>
    <row r="168" spans="1:7" x14ac:dyDescent="0.25">
      <c r="A168" s="87" t="s">
        <v>676</v>
      </c>
      <c r="B168" s="30" t="s">
        <v>677</v>
      </c>
      <c r="C168" s="129">
        <v>136.88037104148961</v>
      </c>
      <c r="D168" s="128"/>
      <c r="E168" s="27"/>
      <c r="F168" s="100"/>
      <c r="G168" s="100"/>
    </row>
    <row r="169" spans="1:7" x14ac:dyDescent="0.25">
      <c r="A169" s="27"/>
      <c r="B169" s="53"/>
      <c r="C169" s="128"/>
      <c r="D169" s="128"/>
      <c r="E169" s="27"/>
      <c r="F169" s="100"/>
      <c r="G169" s="100"/>
    </row>
    <row r="170" spans="1:7" x14ac:dyDescent="0.25">
      <c r="B170" s="30" t="s">
        <v>678</v>
      </c>
      <c r="C170" s="128"/>
      <c r="D170" s="128"/>
      <c r="E170" s="27"/>
      <c r="F170" s="100"/>
      <c r="G170" s="100"/>
    </row>
    <row r="171" spans="1:7" x14ac:dyDescent="0.25">
      <c r="A171" s="87" t="s">
        <v>679</v>
      </c>
      <c r="B171" s="87" t="s">
        <v>1103</v>
      </c>
      <c r="C171" s="124">
        <v>1006.56279394136</v>
      </c>
      <c r="D171" s="124">
        <v>19841.4557642</v>
      </c>
      <c r="E171" s="27"/>
      <c r="F171" s="34">
        <f>IF($C$195=0,"",IF(C171="[for completion]","",C171/$C$195))</f>
        <v>0.20699974819606778</v>
      </c>
      <c r="G171" s="34">
        <f>IF($D$195=0,"",IF(D171="[for completion]","",D171/$D$195))</f>
        <v>0.55852632910577815</v>
      </c>
    </row>
    <row r="172" spans="1:7" x14ac:dyDescent="0.25">
      <c r="A172" s="87" t="s">
        <v>680</v>
      </c>
      <c r="B172" s="87" t="s">
        <v>1104</v>
      </c>
      <c r="C172" s="124">
        <v>2272.2363655067993</v>
      </c>
      <c r="D172" s="124">
        <v>13692.806748610001</v>
      </c>
      <c r="E172" s="27"/>
      <c r="F172" s="34">
        <f>IF($C$195=0,"",IF(C172="[for completion]","",C172/$C$195))</f>
        <v>0.46728565602958033</v>
      </c>
      <c r="G172" s="34">
        <f>IF($D$195=0,"",IF(D172="[for completion]","",D172/$D$195))</f>
        <v>0.38544515983826677</v>
      </c>
    </row>
    <row r="173" spans="1:7" x14ac:dyDescent="0.25">
      <c r="A173" s="87" t="s">
        <v>681</v>
      </c>
      <c r="B173" s="87" t="s">
        <v>1105</v>
      </c>
      <c r="C173" s="119">
        <v>430.59088960758544</v>
      </c>
      <c r="D173" s="124">
        <v>1143.6234775400001</v>
      </c>
      <c r="E173" s="27"/>
      <c r="F173" s="34">
        <f>IF($C$195=0,"",IF(C173="[for completion]","",C173/$C$195))</f>
        <v>8.8551063342287253E-2</v>
      </c>
      <c r="G173" s="34">
        <f t="shared" ref="G173:G176" si="2">IF($D$195=0,"",IF(D173="[for completion]","",D173/$D$195))</f>
        <v>3.2192387009328617E-2</v>
      </c>
    </row>
    <row r="174" spans="1:7" x14ac:dyDescent="0.25">
      <c r="A174" s="87" t="s">
        <v>682</v>
      </c>
      <c r="B174" s="87" t="s">
        <v>1106</v>
      </c>
      <c r="C174" s="119">
        <v>341.58538271104885</v>
      </c>
      <c r="D174" s="119">
        <v>491.57501944000001</v>
      </c>
      <c r="E174" s="27"/>
      <c r="F174" s="34">
        <f>IF($C$195=0,"",IF(C174="[for completion]","",C174/$C$195))</f>
        <v>7.0247071155665877E-2</v>
      </c>
      <c r="G174" s="34">
        <f>IF($D$195=0,"",IF(D174="[for completion]","",D174/$D$195))</f>
        <v>1.3837572925637334E-2</v>
      </c>
    </row>
    <row r="175" spans="1:7" x14ac:dyDescent="0.25">
      <c r="A175" s="87" t="s">
        <v>683</v>
      </c>
      <c r="B175" s="87" t="s">
        <v>1107</v>
      </c>
      <c r="C175" s="119">
        <v>620.37487043199212</v>
      </c>
      <c r="D175" s="119">
        <v>336.19509006999999</v>
      </c>
      <c r="E175" s="27"/>
      <c r="F175" s="34">
        <f t="shared" ref="F175:F176" si="3">IF($C$195=0,"",IF(C175="[for completion]","",C175/$C$195))</f>
        <v>0.12758015966768571</v>
      </c>
      <c r="G175" s="34">
        <f t="shared" si="2"/>
        <v>9.4637113199619351E-3</v>
      </c>
    </row>
    <row r="176" spans="1:7" x14ac:dyDescent="0.25">
      <c r="A176" s="87" t="s">
        <v>684</v>
      </c>
      <c r="B176" s="87" t="s">
        <v>1108</v>
      </c>
      <c r="C176" s="119">
        <v>191.27780587000001</v>
      </c>
      <c r="D176" s="119">
        <v>19</v>
      </c>
      <c r="E176" s="27"/>
      <c r="F176" s="34">
        <f t="shared" si="3"/>
        <v>3.9336301608713167E-2</v>
      </c>
      <c r="G176" s="34">
        <f t="shared" si="2"/>
        <v>5.3483980102695132E-4</v>
      </c>
    </row>
    <row r="177" spans="1:7" x14ac:dyDescent="0.25">
      <c r="A177" s="87" t="s">
        <v>685</v>
      </c>
      <c r="B177" s="30"/>
      <c r="C177" s="119"/>
      <c r="D177" s="119"/>
      <c r="E177" s="27"/>
      <c r="F177" s="34">
        <f t="shared" ref="F177:F194" si="4">IF($C$195=0,"",IF(C177="[for completion]","",C177/$C$195))</f>
        <v>0</v>
      </c>
      <c r="G177" s="34">
        <f t="shared" ref="G177:G194" si="5">IF($D$195=0,"",IF(D177="[for completion]","",D177/$D$195))</f>
        <v>0</v>
      </c>
    </row>
    <row r="178" spans="1:7" x14ac:dyDescent="0.25">
      <c r="A178" s="87" t="s">
        <v>686</v>
      </c>
      <c r="B178" s="30"/>
      <c r="C178" s="119"/>
      <c r="D178" s="119"/>
      <c r="E178" s="27"/>
      <c r="F178" s="34">
        <f t="shared" si="4"/>
        <v>0</v>
      </c>
      <c r="G178" s="34">
        <f t="shared" si="5"/>
        <v>0</v>
      </c>
    </row>
    <row r="179" spans="1:7" x14ac:dyDescent="0.25">
      <c r="A179" s="87" t="s">
        <v>687</v>
      </c>
      <c r="B179" s="30"/>
      <c r="C179" s="119"/>
      <c r="D179" s="119"/>
      <c r="E179" s="27"/>
      <c r="F179" s="34">
        <f t="shared" si="4"/>
        <v>0</v>
      </c>
      <c r="G179" s="34">
        <f t="shared" si="5"/>
        <v>0</v>
      </c>
    </row>
    <row r="180" spans="1:7" x14ac:dyDescent="0.25">
      <c r="A180" s="87" t="s">
        <v>688</v>
      </c>
      <c r="B180" s="30"/>
      <c r="C180" s="119"/>
      <c r="D180" s="119"/>
      <c r="E180" s="30"/>
      <c r="F180" s="34">
        <f t="shared" si="4"/>
        <v>0</v>
      </c>
      <c r="G180" s="34">
        <f t="shared" si="5"/>
        <v>0</v>
      </c>
    </row>
    <row r="181" spans="1:7" x14ac:dyDescent="0.25">
      <c r="A181" s="87" t="s">
        <v>689</v>
      </c>
      <c r="B181" s="30"/>
      <c r="C181" s="119"/>
      <c r="D181" s="119"/>
      <c r="E181" s="30"/>
      <c r="F181" s="34">
        <f t="shared" si="4"/>
        <v>0</v>
      </c>
      <c r="G181" s="34">
        <f t="shared" si="5"/>
        <v>0</v>
      </c>
    </row>
    <row r="182" spans="1:7" x14ac:dyDescent="0.25">
      <c r="A182" s="87" t="s">
        <v>690</v>
      </c>
      <c r="B182" s="30"/>
      <c r="C182" s="119"/>
      <c r="D182" s="119"/>
      <c r="E182" s="30"/>
      <c r="F182" s="34">
        <f t="shared" si="4"/>
        <v>0</v>
      </c>
      <c r="G182" s="34">
        <f t="shared" si="5"/>
        <v>0</v>
      </c>
    </row>
    <row r="183" spans="1:7" x14ac:dyDescent="0.25">
      <c r="A183" s="87" t="s">
        <v>691</v>
      </c>
      <c r="B183" s="30"/>
      <c r="C183" s="119"/>
      <c r="D183" s="119"/>
      <c r="E183" s="30"/>
      <c r="F183" s="34">
        <f t="shared" si="4"/>
        <v>0</v>
      </c>
      <c r="G183" s="34">
        <f t="shared" si="5"/>
        <v>0</v>
      </c>
    </row>
    <row r="184" spans="1:7" x14ac:dyDescent="0.25">
      <c r="A184" s="87" t="s">
        <v>692</v>
      </c>
      <c r="B184" s="30"/>
      <c r="C184" s="119"/>
      <c r="D184" s="119"/>
      <c r="E184" s="30"/>
      <c r="F184" s="34">
        <f t="shared" si="4"/>
        <v>0</v>
      </c>
      <c r="G184" s="34">
        <f t="shared" si="5"/>
        <v>0</v>
      </c>
    </row>
    <row r="185" spans="1:7" x14ac:dyDescent="0.25">
      <c r="A185" s="87" t="s">
        <v>693</v>
      </c>
      <c r="B185" s="30"/>
      <c r="C185" s="119"/>
      <c r="D185" s="119"/>
      <c r="E185" s="30"/>
      <c r="F185" s="34">
        <f t="shared" si="4"/>
        <v>0</v>
      </c>
      <c r="G185" s="34">
        <f t="shared" si="5"/>
        <v>0</v>
      </c>
    </row>
    <row r="186" spans="1:7" x14ac:dyDescent="0.25">
      <c r="A186" s="87" t="s">
        <v>694</v>
      </c>
      <c r="B186" s="30"/>
      <c r="C186" s="119"/>
      <c r="D186" s="119"/>
      <c r="F186" s="34">
        <f t="shared" si="4"/>
        <v>0</v>
      </c>
      <c r="G186" s="34">
        <f t="shared" si="5"/>
        <v>0</v>
      </c>
    </row>
    <row r="187" spans="1:7" x14ac:dyDescent="0.25">
      <c r="A187" s="87" t="s">
        <v>695</v>
      </c>
      <c r="B187" s="30"/>
      <c r="C187" s="119"/>
      <c r="D187" s="119"/>
      <c r="E187" s="43"/>
      <c r="F187" s="34">
        <f t="shared" si="4"/>
        <v>0</v>
      </c>
      <c r="G187" s="34">
        <f t="shared" si="5"/>
        <v>0</v>
      </c>
    </row>
    <row r="188" spans="1:7" x14ac:dyDescent="0.25">
      <c r="A188" s="87" t="s">
        <v>696</v>
      </c>
      <c r="B188" s="30"/>
      <c r="C188" s="119"/>
      <c r="D188" s="119"/>
      <c r="E188" s="43"/>
      <c r="F188" s="34">
        <f t="shared" si="4"/>
        <v>0</v>
      </c>
      <c r="G188" s="34">
        <f t="shared" si="5"/>
        <v>0</v>
      </c>
    </row>
    <row r="189" spans="1:7" x14ac:dyDescent="0.25">
      <c r="A189" s="87" t="s">
        <v>697</v>
      </c>
      <c r="B189" s="30"/>
      <c r="C189" s="119"/>
      <c r="D189" s="119"/>
      <c r="E189" s="43"/>
      <c r="F189" s="34">
        <f t="shared" si="4"/>
        <v>0</v>
      </c>
      <c r="G189" s="34">
        <f t="shared" si="5"/>
        <v>0</v>
      </c>
    </row>
    <row r="190" spans="1:7" x14ac:dyDescent="0.25">
      <c r="A190" s="87" t="s">
        <v>698</v>
      </c>
      <c r="B190" s="30"/>
      <c r="C190" s="119"/>
      <c r="D190" s="119"/>
      <c r="E190" s="43"/>
      <c r="F190" s="34">
        <f t="shared" si="4"/>
        <v>0</v>
      </c>
      <c r="G190" s="34">
        <f t="shared" si="5"/>
        <v>0</v>
      </c>
    </row>
    <row r="191" spans="1:7" x14ac:dyDescent="0.25">
      <c r="A191" s="87" t="s">
        <v>699</v>
      </c>
      <c r="B191" s="30"/>
      <c r="C191" s="119"/>
      <c r="D191" s="119"/>
      <c r="E191" s="43"/>
      <c r="F191" s="34">
        <f t="shared" si="4"/>
        <v>0</v>
      </c>
      <c r="G191" s="34">
        <f t="shared" si="5"/>
        <v>0</v>
      </c>
    </row>
    <row r="192" spans="1:7" x14ac:dyDescent="0.25">
      <c r="A192" s="87" t="s">
        <v>700</v>
      </c>
      <c r="B192" s="30"/>
      <c r="C192" s="119"/>
      <c r="D192" s="119"/>
      <c r="E192" s="43"/>
      <c r="F192" s="34">
        <f t="shared" si="4"/>
        <v>0</v>
      </c>
      <c r="G192" s="34">
        <f t="shared" si="5"/>
        <v>0</v>
      </c>
    </row>
    <row r="193" spans="1:7" x14ac:dyDescent="0.25">
      <c r="A193" s="87" t="s">
        <v>701</v>
      </c>
      <c r="B193" s="30"/>
      <c r="C193" s="119"/>
      <c r="D193" s="119"/>
      <c r="E193" s="43"/>
      <c r="F193" s="34">
        <f t="shared" si="4"/>
        <v>0</v>
      </c>
      <c r="G193" s="34">
        <f t="shared" si="5"/>
        <v>0</v>
      </c>
    </row>
    <row r="194" spans="1:7" x14ac:dyDescent="0.25">
      <c r="A194" s="87" t="s">
        <v>702</v>
      </c>
      <c r="B194" s="30"/>
      <c r="C194" s="119"/>
      <c r="D194" s="119"/>
      <c r="E194" s="43"/>
      <c r="F194" s="34">
        <f t="shared" si="4"/>
        <v>0</v>
      </c>
      <c r="G194" s="34">
        <f t="shared" si="5"/>
        <v>0</v>
      </c>
    </row>
    <row r="195" spans="1:7" x14ac:dyDescent="0.25">
      <c r="A195" s="87" t="s">
        <v>703</v>
      </c>
      <c r="B195" s="35" t="s">
        <v>88</v>
      </c>
      <c r="C195" s="119">
        <f>SUM(C171:C194)</f>
        <v>4862.628108068785</v>
      </c>
      <c r="D195" s="119">
        <f>SUM(D171:D194)</f>
        <v>35524.656099860011</v>
      </c>
      <c r="E195" s="43"/>
      <c r="F195" s="105">
        <f>SUM(F171:F194)</f>
        <v>1</v>
      </c>
      <c r="G195" s="105">
        <f>SUM(G171:G194)</f>
        <v>0.99999999999999978</v>
      </c>
    </row>
    <row r="196" spans="1:7" x14ac:dyDescent="0.25">
      <c r="A196" s="78"/>
      <c r="B196" s="79" t="s">
        <v>704</v>
      </c>
      <c r="C196" s="78" t="s">
        <v>673</v>
      </c>
      <c r="D196" s="78" t="s">
        <v>674</v>
      </c>
      <c r="E196" s="80"/>
      <c r="F196" s="78" t="s">
        <v>501</v>
      </c>
      <c r="G196" s="78" t="s">
        <v>675</v>
      </c>
    </row>
    <row r="197" spans="1:7" x14ac:dyDescent="0.25">
      <c r="A197" s="87" t="s">
        <v>705</v>
      </c>
      <c r="B197" s="87" t="s">
        <v>706</v>
      </c>
      <c r="C197" s="86">
        <v>0.59411166000000004</v>
      </c>
      <c r="F197" s="54"/>
      <c r="G197" s="54"/>
    </row>
    <row r="198" spans="1:7" x14ac:dyDescent="0.25">
      <c r="F198" s="54"/>
      <c r="G198" s="54"/>
    </row>
    <row r="199" spans="1:7" x14ac:dyDescent="0.25">
      <c r="B199" s="30" t="s">
        <v>707</v>
      </c>
      <c r="F199" s="54"/>
      <c r="G199" s="54"/>
    </row>
    <row r="200" spans="1:7" x14ac:dyDescent="0.25">
      <c r="A200" s="87" t="s">
        <v>708</v>
      </c>
      <c r="B200" s="87" t="s">
        <v>709</v>
      </c>
      <c r="C200" s="124">
        <v>1359.651946336807</v>
      </c>
      <c r="D200" s="124">
        <v>11516.640018509999</v>
      </c>
      <c r="F200" s="34">
        <f>IF($C$208=0,"",IF(C200="[for completion]","",C200/$C$208))</f>
        <v>0.27961257084017455</v>
      </c>
      <c r="G200" s="34">
        <f>IF($D$208=0,"",IF(D200="[for completion]","",D200/$D$208))</f>
        <v>0.32418723452625869</v>
      </c>
    </row>
    <row r="201" spans="1:7" x14ac:dyDescent="0.25">
      <c r="A201" s="87" t="s">
        <v>710</v>
      </c>
      <c r="B201" s="87" t="s">
        <v>711</v>
      </c>
      <c r="C201" s="124">
        <v>575.52973224843959</v>
      </c>
      <c r="D201" s="124">
        <v>4397.8155413799996</v>
      </c>
      <c r="F201" s="34">
        <f t="shared" ref="F201:F207" si="6">IF($C$208=0,"",IF(C201="[for completion]","",C201/$C$208))</f>
        <v>0.11835775211627562</v>
      </c>
      <c r="G201" s="34">
        <f t="shared" ref="G201:G207" si="7">IF($D$208=0,"",IF(D201="[for completion]","",D201/$D$208))</f>
        <v>0.12379614679499548</v>
      </c>
    </row>
    <row r="202" spans="1:7" x14ac:dyDescent="0.25">
      <c r="A202" s="87" t="s">
        <v>712</v>
      </c>
      <c r="B202" s="87" t="s">
        <v>713</v>
      </c>
      <c r="C202" s="124">
        <v>614.2769994474254</v>
      </c>
      <c r="D202" s="124">
        <v>4471.3618613899998</v>
      </c>
      <c r="F202" s="34">
        <f t="shared" si="6"/>
        <v>0.12632613183560695</v>
      </c>
      <c r="G202" s="34">
        <f t="shared" si="7"/>
        <v>0.1258664362244909</v>
      </c>
    </row>
    <row r="203" spans="1:7" x14ac:dyDescent="0.25">
      <c r="A203" s="87" t="s">
        <v>714</v>
      </c>
      <c r="B203" s="87" t="s">
        <v>715</v>
      </c>
      <c r="C203" s="124">
        <v>689.98752076747508</v>
      </c>
      <c r="D203" s="124">
        <v>4599.7728293700002</v>
      </c>
      <c r="F203" s="34">
        <f t="shared" si="6"/>
        <v>0.14189600879050296</v>
      </c>
      <c r="G203" s="34">
        <f t="shared" si="7"/>
        <v>0.12948113604365413</v>
      </c>
    </row>
    <row r="204" spans="1:7" x14ac:dyDescent="0.25">
      <c r="A204" s="87" t="s">
        <v>716</v>
      </c>
      <c r="B204" s="87" t="s">
        <v>717</v>
      </c>
      <c r="C204" s="124">
        <v>601.69066763113892</v>
      </c>
      <c r="D204" s="124">
        <v>3691.6427564700002</v>
      </c>
      <c r="F204" s="34">
        <f t="shared" si="6"/>
        <v>0.12373775132684435</v>
      </c>
      <c r="G204" s="34">
        <f t="shared" si="7"/>
        <v>0.10391776196489483</v>
      </c>
    </row>
    <row r="205" spans="1:7" x14ac:dyDescent="0.25">
      <c r="A205" s="87" t="s">
        <v>718</v>
      </c>
      <c r="B205" s="87" t="s">
        <v>719</v>
      </c>
      <c r="C205" s="124">
        <v>413.88364573149954</v>
      </c>
      <c r="D205" s="124">
        <v>2591.3732966399998</v>
      </c>
      <c r="F205" s="34">
        <f t="shared" si="6"/>
        <v>8.5115216819629524E-2</v>
      </c>
      <c r="G205" s="34">
        <f t="shared" si="7"/>
        <v>7.294576728218384E-2</v>
      </c>
    </row>
    <row r="206" spans="1:7" x14ac:dyDescent="0.25">
      <c r="A206" s="87" t="s">
        <v>720</v>
      </c>
      <c r="B206" s="87" t="s">
        <v>721</v>
      </c>
      <c r="C206" s="124">
        <v>295.17773538</v>
      </c>
      <c r="D206" s="124">
        <v>1807.73640391</v>
      </c>
      <c r="F206" s="34">
        <f t="shared" si="6"/>
        <v>6.0703333427904523E-2</v>
      </c>
      <c r="G206" s="34">
        <f t="shared" si="7"/>
        <v>5.0886809398757962E-2</v>
      </c>
    </row>
    <row r="207" spans="1:7" x14ac:dyDescent="0.25">
      <c r="A207" s="87" t="s">
        <v>722</v>
      </c>
      <c r="B207" s="87" t="s">
        <v>723</v>
      </c>
      <c r="C207" s="124">
        <v>312.42986052600003</v>
      </c>
      <c r="D207" s="124">
        <v>2448.3133921899998</v>
      </c>
      <c r="F207" s="34">
        <f t="shared" si="6"/>
        <v>6.4251234843061639E-2</v>
      </c>
      <c r="G207" s="34">
        <f t="shared" si="7"/>
        <v>6.891870776476422E-2</v>
      </c>
    </row>
    <row r="208" spans="1:7" x14ac:dyDescent="0.25">
      <c r="A208" s="87" t="s">
        <v>724</v>
      </c>
      <c r="B208" s="35" t="s">
        <v>88</v>
      </c>
      <c r="C208" s="124">
        <f>SUM(C200:C207)</f>
        <v>4862.628108068785</v>
      </c>
      <c r="D208" s="124">
        <f>SUM(D200:D207)</f>
        <v>35524.656099859996</v>
      </c>
      <c r="F208" s="86">
        <f>SUM(F200:F207)</f>
        <v>1.0000000000000002</v>
      </c>
      <c r="G208" s="86">
        <f>SUM(G200:G207)</f>
        <v>1</v>
      </c>
    </row>
    <row r="209" spans="1:7" ht="45" hidden="1" customHeight="1" outlineLevel="1" x14ac:dyDescent="0.25">
      <c r="A209" s="87" t="s">
        <v>725</v>
      </c>
      <c r="B209" s="37" t="s">
        <v>726</v>
      </c>
      <c r="C209" s="131"/>
      <c r="D209" s="119"/>
      <c r="F209" s="34">
        <f t="shared" ref="F209:F214" si="8">IF($C$208=0,"",IF(C209="[for completion]","",C209/$C$208))</f>
        <v>0</v>
      </c>
      <c r="G209" s="34">
        <f t="shared" ref="G209:G214" si="9">IF($D$208=0,"",IF(D209="[for completion]","",D209/$D$208))</f>
        <v>0</v>
      </c>
    </row>
    <row r="210" spans="1:7" hidden="1" outlineLevel="1" x14ac:dyDescent="0.25">
      <c r="A210" s="87" t="s">
        <v>727</v>
      </c>
      <c r="B210" s="37" t="s">
        <v>728</v>
      </c>
      <c r="C210" s="89"/>
      <c r="D210" s="119"/>
      <c r="F210" s="34">
        <f t="shared" si="8"/>
        <v>0</v>
      </c>
      <c r="G210" s="34">
        <f t="shared" si="9"/>
        <v>0</v>
      </c>
    </row>
    <row r="211" spans="1:7" hidden="1" outlineLevel="1" x14ac:dyDescent="0.25">
      <c r="A211" s="87" t="s">
        <v>729</v>
      </c>
      <c r="B211" s="37" t="s">
        <v>730</v>
      </c>
      <c r="C211" s="89"/>
      <c r="D211" s="119"/>
      <c r="F211" s="34">
        <f t="shared" si="8"/>
        <v>0</v>
      </c>
      <c r="G211" s="34">
        <f t="shared" si="9"/>
        <v>0</v>
      </c>
    </row>
    <row r="212" spans="1:7" hidden="1" outlineLevel="1" x14ac:dyDescent="0.25">
      <c r="A212" s="87" t="s">
        <v>731</v>
      </c>
      <c r="B212" s="37" t="s">
        <v>732</v>
      </c>
      <c r="C212" s="89"/>
      <c r="D212" s="119"/>
      <c r="F212" s="34">
        <f t="shared" si="8"/>
        <v>0</v>
      </c>
      <c r="G212" s="34">
        <f t="shared" si="9"/>
        <v>0</v>
      </c>
    </row>
    <row r="213" spans="1:7" hidden="1" outlineLevel="1" x14ac:dyDescent="0.25">
      <c r="A213" s="87" t="s">
        <v>733</v>
      </c>
      <c r="B213" s="37" t="s">
        <v>734</v>
      </c>
      <c r="C213" s="89"/>
      <c r="D213" s="119"/>
      <c r="F213" s="34">
        <f t="shared" si="8"/>
        <v>0</v>
      </c>
      <c r="G213" s="34">
        <f t="shared" si="9"/>
        <v>0</v>
      </c>
    </row>
    <row r="214" spans="1:7" hidden="1" outlineLevel="1" x14ac:dyDescent="0.25">
      <c r="A214" s="87" t="s">
        <v>735</v>
      </c>
      <c r="B214" s="37" t="s">
        <v>736</v>
      </c>
      <c r="C214" s="89"/>
      <c r="D214" s="119"/>
      <c r="F214" s="34">
        <f t="shared" si="8"/>
        <v>0</v>
      </c>
      <c r="G214" s="34">
        <f t="shared" si="9"/>
        <v>0</v>
      </c>
    </row>
    <row r="215" spans="1:7" hidden="1" outlineLevel="1" x14ac:dyDescent="0.25">
      <c r="A215" s="87" t="s">
        <v>737</v>
      </c>
      <c r="B215" s="37"/>
      <c r="F215" s="34"/>
      <c r="G215" s="34"/>
    </row>
    <row r="216" spans="1:7" hidden="1" outlineLevel="1" x14ac:dyDescent="0.25">
      <c r="A216" s="87" t="s">
        <v>738</v>
      </c>
      <c r="B216" s="37"/>
      <c r="F216" s="34"/>
      <c r="G216" s="34"/>
    </row>
    <row r="217" spans="1:7" hidden="1" outlineLevel="1" x14ac:dyDescent="0.25">
      <c r="A217" s="87" t="s">
        <v>739</v>
      </c>
      <c r="B217" s="37"/>
      <c r="F217" s="34"/>
      <c r="G217" s="34"/>
    </row>
    <row r="218" spans="1:7" collapsed="1" x14ac:dyDescent="0.25">
      <c r="A218" s="78"/>
      <c r="B218" s="79" t="s">
        <v>740</v>
      </c>
      <c r="C218" s="78" t="s">
        <v>673</v>
      </c>
      <c r="D218" s="78" t="s">
        <v>674</v>
      </c>
      <c r="E218" s="80"/>
      <c r="F218" s="78" t="s">
        <v>501</v>
      </c>
      <c r="G218" s="78" t="s">
        <v>675</v>
      </c>
    </row>
    <row r="219" spans="1:7" x14ac:dyDescent="0.25">
      <c r="A219" s="87" t="s">
        <v>741</v>
      </c>
      <c r="B219" s="87" t="s">
        <v>706</v>
      </c>
      <c r="C219" s="54">
        <v>0</v>
      </c>
      <c r="G219" s="87"/>
    </row>
    <row r="220" spans="1:7" x14ac:dyDescent="0.25">
      <c r="G220" s="87"/>
    </row>
    <row r="221" spans="1:7" x14ac:dyDescent="0.25">
      <c r="B221" s="30" t="s">
        <v>707</v>
      </c>
      <c r="F221" s="54"/>
      <c r="G221" s="54"/>
    </row>
    <row r="222" spans="1:7" x14ac:dyDescent="0.25">
      <c r="A222" s="87" t="s">
        <v>742</v>
      </c>
      <c r="B222" s="87" t="s">
        <v>709</v>
      </c>
      <c r="C222" s="54">
        <v>0</v>
      </c>
      <c r="D222" s="119">
        <v>0</v>
      </c>
      <c r="F222" s="34" t="str">
        <f>IF($C$230=0,"",IF(C222="[Mark as ND1 if not relevant]","",C222/$C$230))</f>
        <v/>
      </c>
      <c r="G222" s="34" t="str">
        <f>IF($D$230=0,"",IF(D222="[Mark as ND1 if not relevant]","",D222/$D$230))</f>
        <v/>
      </c>
    </row>
    <row r="223" spans="1:7" x14ac:dyDescent="0.25">
      <c r="A223" s="87" t="s">
        <v>743</v>
      </c>
      <c r="B223" s="87" t="s">
        <v>711</v>
      </c>
      <c r="C223" s="54">
        <v>0</v>
      </c>
      <c r="D223" s="119">
        <v>0</v>
      </c>
      <c r="F223" s="34" t="str">
        <f t="shared" ref="F223:F229" si="10">IF($C$230=0,"",IF(C223="[Mark as ND1 if not relevant]","",C223/$C$230))</f>
        <v/>
      </c>
      <c r="G223" s="34" t="str">
        <f t="shared" ref="G223:G229" si="11">IF($D$230=0,"",IF(D223="[Mark as ND1 if not relevant]","",D223/$D$230))</f>
        <v/>
      </c>
    </row>
    <row r="224" spans="1:7" x14ac:dyDescent="0.25">
      <c r="A224" s="87" t="s">
        <v>744</v>
      </c>
      <c r="B224" s="87" t="s">
        <v>713</v>
      </c>
      <c r="C224" s="54">
        <v>0</v>
      </c>
      <c r="D224" s="119">
        <v>0</v>
      </c>
      <c r="F224" s="34" t="str">
        <f t="shared" si="10"/>
        <v/>
      </c>
      <c r="G224" s="34" t="str">
        <f t="shared" si="11"/>
        <v/>
      </c>
    </row>
    <row r="225" spans="1:7" x14ac:dyDescent="0.25">
      <c r="A225" s="87" t="s">
        <v>745</v>
      </c>
      <c r="B225" s="87" t="s">
        <v>715</v>
      </c>
      <c r="C225" s="54">
        <v>0</v>
      </c>
      <c r="D225" s="119">
        <v>0</v>
      </c>
      <c r="F225" s="34" t="str">
        <f t="shared" si="10"/>
        <v/>
      </c>
      <c r="G225" s="34" t="str">
        <f t="shared" si="11"/>
        <v/>
      </c>
    </row>
    <row r="226" spans="1:7" x14ac:dyDescent="0.25">
      <c r="A226" s="87" t="s">
        <v>746</v>
      </c>
      <c r="B226" s="87" t="s">
        <v>717</v>
      </c>
      <c r="C226" s="54">
        <v>0</v>
      </c>
      <c r="D226" s="119">
        <v>0</v>
      </c>
      <c r="F226" s="34" t="str">
        <f t="shared" si="10"/>
        <v/>
      </c>
      <c r="G226" s="34" t="str">
        <f t="shared" si="11"/>
        <v/>
      </c>
    </row>
    <row r="227" spans="1:7" x14ac:dyDescent="0.25">
      <c r="A227" s="87" t="s">
        <v>747</v>
      </c>
      <c r="B227" s="87" t="s">
        <v>719</v>
      </c>
      <c r="C227" s="54">
        <v>0</v>
      </c>
      <c r="D227" s="119">
        <v>0</v>
      </c>
      <c r="F227" s="34" t="str">
        <f t="shared" si="10"/>
        <v/>
      </c>
      <c r="G227" s="34" t="str">
        <f t="shared" si="11"/>
        <v/>
      </c>
    </row>
    <row r="228" spans="1:7" x14ac:dyDescent="0.25">
      <c r="A228" s="87" t="s">
        <v>748</v>
      </c>
      <c r="B228" s="87" t="s">
        <v>721</v>
      </c>
      <c r="C228" s="54">
        <v>0</v>
      </c>
      <c r="D228" s="119">
        <v>0</v>
      </c>
      <c r="F228" s="34" t="str">
        <f t="shared" si="10"/>
        <v/>
      </c>
      <c r="G228" s="34" t="str">
        <f t="shared" si="11"/>
        <v/>
      </c>
    </row>
    <row r="229" spans="1:7" x14ac:dyDescent="0.25">
      <c r="A229" s="87" t="s">
        <v>749</v>
      </c>
      <c r="B229" s="87" t="s">
        <v>723</v>
      </c>
      <c r="C229" s="54">
        <v>0</v>
      </c>
      <c r="D229" s="119">
        <v>0</v>
      </c>
      <c r="F229" s="34" t="str">
        <f t="shared" si="10"/>
        <v/>
      </c>
      <c r="G229" s="34" t="str">
        <f t="shared" si="11"/>
        <v/>
      </c>
    </row>
    <row r="230" spans="1:7" x14ac:dyDescent="0.25">
      <c r="A230" s="87" t="s">
        <v>750</v>
      </c>
      <c r="B230" s="35" t="s">
        <v>88</v>
      </c>
      <c r="C230" s="87">
        <f>SUM(C222:C229)</f>
        <v>0</v>
      </c>
      <c r="D230" s="119">
        <f>SUM(D222:D229)</f>
        <v>0</v>
      </c>
      <c r="F230" s="86">
        <f>SUM(F222:F229)</f>
        <v>0</v>
      </c>
      <c r="G230" s="86">
        <f>SUM(G222:G229)</f>
        <v>0</v>
      </c>
    </row>
    <row r="231" spans="1:7" hidden="1" outlineLevel="1" x14ac:dyDescent="0.25">
      <c r="A231" s="87" t="s">
        <v>751</v>
      </c>
      <c r="B231" s="37" t="s">
        <v>726</v>
      </c>
      <c r="F231" s="34" t="str">
        <f t="shared" ref="F231:F236" si="12">IF($C$230=0,"",IF(C231="[for completion]","",C231/$C$230))</f>
        <v/>
      </c>
      <c r="G231" s="34" t="str">
        <f t="shared" ref="G231:G236" si="13">IF($D$230=0,"",IF(D231="[for completion]","",D231/$D$230))</f>
        <v/>
      </c>
    </row>
    <row r="232" spans="1:7" hidden="1" outlineLevel="1" x14ac:dyDescent="0.25">
      <c r="A232" s="87" t="s">
        <v>752</v>
      </c>
      <c r="B232" s="37" t="s">
        <v>728</v>
      </c>
      <c r="F232" s="34" t="str">
        <f t="shared" si="12"/>
        <v/>
      </c>
      <c r="G232" s="34" t="str">
        <f t="shared" si="13"/>
        <v/>
      </c>
    </row>
    <row r="233" spans="1:7" hidden="1" outlineLevel="1" x14ac:dyDescent="0.25">
      <c r="A233" s="87" t="s">
        <v>753</v>
      </c>
      <c r="B233" s="37" t="s">
        <v>730</v>
      </c>
      <c r="F233" s="34" t="str">
        <f t="shared" si="12"/>
        <v/>
      </c>
      <c r="G233" s="34" t="str">
        <f t="shared" si="13"/>
        <v/>
      </c>
    </row>
    <row r="234" spans="1:7" hidden="1" outlineLevel="1" x14ac:dyDescent="0.25">
      <c r="A234" s="87" t="s">
        <v>754</v>
      </c>
      <c r="B234" s="37" t="s">
        <v>732</v>
      </c>
      <c r="F234" s="34" t="str">
        <f t="shared" si="12"/>
        <v/>
      </c>
      <c r="G234" s="34" t="str">
        <f t="shared" si="13"/>
        <v/>
      </c>
    </row>
    <row r="235" spans="1:7" hidden="1" outlineLevel="1" x14ac:dyDescent="0.25">
      <c r="A235" s="87" t="s">
        <v>755</v>
      </c>
      <c r="B235" s="37" t="s">
        <v>734</v>
      </c>
      <c r="F235" s="34" t="str">
        <f t="shared" si="12"/>
        <v/>
      </c>
      <c r="G235" s="34" t="str">
        <f t="shared" si="13"/>
        <v/>
      </c>
    </row>
    <row r="236" spans="1:7" hidden="1" outlineLevel="1" x14ac:dyDescent="0.25">
      <c r="A236" s="87" t="s">
        <v>756</v>
      </c>
      <c r="B236" s="37" t="s">
        <v>736</v>
      </c>
      <c r="F236" s="34" t="str">
        <f t="shared" si="12"/>
        <v/>
      </c>
      <c r="G236" s="34" t="str">
        <f t="shared" si="13"/>
        <v/>
      </c>
    </row>
    <row r="237" spans="1:7" hidden="1" outlineLevel="1" x14ac:dyDescent="0.25">
      <c r="A237" s="87" t="s">
        <v>757</v>
      </c>
      <c r="B237" s="37"/>
      <c r="F237" s="34"/>
      <c r="G237" s="34"/>
    </row>
    <row r="238" spans="1:7" hidden="1" outlineLevel="1" x14ac:dyDescent="0.25">
      <c r="A238" s="87" t="s">
        <v>758</v>
      </c>
      <c r="B238" s="37"/>
      <c r="F238" s="34"/>
      <c r="G238" s="34"/>
    </row>
    <row r="239" spans="1:7" hidden="1" outlineLevel="1" x14ac:dyDescent="0.25">
      <c r="A239" s="87" t="s">
        <v>759</v>
      </c>
      <c r="B239" s="37"/>
      <c r="F239" s="34"/>
      <c r="G239" s="34"/>
    </row>
    <row r="240" spans="1:7" collapsed="1" x14ac:dyDescent="0.25">
      <c r="A240" s="78"/>
      <c r="B240" s="79" t="s">
        <v>760</v>
      </c>
      <c r="C240" s="78" t="s">
        <v>501</v>
      </c>
      <c r="D240" s="78"/>
      <c r="E240" s="80"/>
      <c r="F240" s="78"/>
      <c r="G240" s="78"/>
    </row>
    <row r="241" spans="1:14" x14ac:dyDescent="0.25">
      <c r="A241" s="87" t="s">
        <v>761</v>
      </c>
      <c r="B241" s="87" t="s">
        <v>762</v>
      </c>
      <c r="C241" s="87" t="s">
        <v>942</v>
      </c>
      <c r="E241" s="43"/>
      <c r="F241" s="43"/>
      <c r="G241" s="43"/>
    </row>
    <row r="242" spans="1:14" x14ac:dyDescent="0.25">
      <c r="A242" s="87" t="s">
        <v>763</v>
      </c>
      <c r="B242" s="87" t="s">
        <v>764</v>
      </c>
      <c r="C242" s="87" t="s">
        <v>942</v>
      </c>
      <c r="E242" s="43"/>
      <c r="F242" s="43"/>
    </row>
    <row r="243" spans="1:14" x14ac:dyDescent="0.25">
      <c r="A243" s="87" t="s">
        <v>765</v>
      </c>
      <c r="B243" s="87" t="s">
        <v>766</v>
      </c>
      <c r="C243" s="87" t="s">
        <v>942</v>
      </c>
      <c r="E243" s="43"/>
      <c r="F243" s="43"/>
    </row>
    <row r="244" spans="1:14" x14ac:dyDescent="0.25">
      <c r="A244" s="87" t="s">
        <v>767</v>
      </c>
      <c r="B244" s="30" t="s">
        <v>1088</v>
      </c>
      <c r="C244" s="87" t="s">
        <v>942</v>
      </c>
      <c r="D244" s="27"/>
      <c r="E244" s="27"/>
      <c r="F244" s="39"/>
      <c r="G244" s="39"/>
      <c r="H244" s="20"/>
      <c r="I244" s="87"/>
      <c r="J244" s="87"/>
      <c r="K244" s="87"/>
      <c r="L244" s="20"/>
      <c r="M244" s="20"/>
      <c r="N244" s="20"/>
    </row>
    <row r="245" spans="1:14" x14ac:dyDescent="0.25">
      <c r="A245" s="87" t="s">
        <v>1093</v>
      </c>
      <c r="B245" s="87" t="s">
        <v>86</v>
      </c>
      <c r="C245" s="87" t="s">
        <v>942</v>
      </c>
      <c r="E245" s="43"/>
      <c r="F245" s="43"/>
    </row>
    <row r="246" spans="1:14" hidden="1" outlineLevel="1" x14ac:dyDescent="0.25">
      <c r="A246" s="87" t="s">
        <v>768</v>
      </c>
      <c r="B246" s="37" t="s">
        <v>769</v>
      </c>
      <c r="C246" s="86"/>
      <c r="E246" s="43"/>
      <c r="F246" s="43"/>
    </row>
    <row r="247" spans="1:14" hidden="1" outlineLevel="1" x14ac:dyDescent="0.25">
      <c r="A247" s="87" t="s">
        <v>770</v>
      </c>
      <c r="B247" s="37" t="s">
        <v>771</v>
      </c>
      <c r="C247" s="134"/>
      <c r="E247" s="43"/>
      <c r="F247" s="43"/>
    </row>
    <row r="248" spans="1:14" hidden="1" outlineLevel="1" x14ac:dyDescent="0.25">
      <c r="A248" s="87" t="s">
        <v>772</v>
      </c>
      <c r="B248" s="37" t="s">
        <v>773</v>
      </c>
      <c r="E248" s="43"/>
      <c r="F248" s="43"/>
    </row>
    <row r="249" spans="1:14" hidden="1" outlineLevel="1" x14ac:dyDescent="0.25">
      <c r="A249" s="87" t="s">
        <v>774</v>
      </c>
      <c r="B249" s="37" t="s">
        <v>775</v>
      </c>
      <c r="E249" s="43"/>
      <c r="F249" s="43"/>
    </row>
    <row r="250" spans="1:14" hidden="1" outlineLevel="1" x14ac:dyDescent="0.25">
      <c r="A250" s="87" t="s">
        <v>776</v>
      </c>
      <c r="B250" s="37" t="s">
        <v>777</v>
      </c>
      <c r="E250" s="43"/>
      <c r="F250" s="43"/>
    </row>
    <row r="251" spans="1:14" hidden="1" outlineLevel="1" x14ac:dyDescent="0.25">
      <c r="A251" s="87" t="s">
        <v>778</v>
      </c>
      <c r="B251" s="37" t="s">
        <v>90</v>
      </c>
      <c r="E251" s="43"/>
      <c r="F251" s="43"/>
    </row>
    <row r="252" spans="1:14" hidden="1" outlineLevel="1" x14ac:dyDescent="0.25">
      <c r="A252" s="87" t="s">
        <v>779</v>
      </c>
      <c r="B252" s="37" t="s">
        <v>90</v>
      </c>
      <c r="E252" s="43"/>
      <c r="F252" s="43"/>
    </row>
    <row r="253" spans="1:14" hidden="1" outlineLevel="1" x14ac:dyDescent="0.25">
      <c r="A253" s="87" t="s">
        <v>780</v>
      </c>
      <c r="B253" s="37" t="s">
        <v>90</v>
      </c>
      <c r="E253" s="43"/>
      <c r="F253" s="43"/>
    </row>
    <row r="254" spans="1:14" hidden="1" outlineLevel="1" x14ac:dyDescent="0.25">
      <c r="A254" s="87" t="s">
        <v>781</v>
      </c>
      <c r="B254" s="37" t="s">
        <v>90</v>
      </c>
      <c r="E254" s="43"/>
      <c r="F254" s="43"/>
    </row>
    <row r="255" spans="1:14" hidden="1" outlineLevel="1" x14ac:dyDescent="0.25">
      <c r="A255" s="87" t="s">
        <v>782</v>
      </c>
      <c r="B255" s="37" t="s">
        <v>90</v>
      </c>
      <c r="E255" s="43"/>
      <c r="F255" s="43"/>
    </row>
    <row r="256" spans="1:14" hidden="1" outlineLevel="1" x14ac:dyDescent="0.25">
      <c r="A256" s="87" t="s">
        <v>783</v>
      </c>
      <c r="B256" s="37" t="s">
        <v>90</v>
      </c>
      <c r="E256" s="43"/>
      <c r="F256" s="43"/>
    </row>
    <row r="257" spans="1:7" ht="15" customHeight="1" collapsed="1" x14ac:dyDescent="0.25">
      <c r="A257" s="78"/>
      <c r="B257" s="79" t="s">
        <v>784</v>
      </c>
      <c r="C257" s="78" t="s">
        <v>501</v>
      </c>
      <c r="D257" s="78"/>
      <c r="E257" s="80"/>
      <c r="F257" s="78"/>
      <c r="G257" s="81"/>
    </row>
    <row r="258" spans="1:7" x14ac:dyDescent="0.25">
      <c r="A258" s="87" t="s">
        <v>7</v>
      </c>
      <c r="B258" s="87" t="s">
        <v>1089</v>
      </c>
      <c r="C258" s="87" t="s">
        <v>936</v>
      </c>
      <c r="E258" s="20"/>
      <c r="F258" s="20"/>
    </row>
    <row r="259" spans="1:7" x14ac:dyDescent="0.25">
      <c r="A259" s="87" t="s">
        <v>785</v>
      </c>
      <c r="B259" s="87" t="s">
        <v>786</v>
      </c>
      <c r="C259" s="87" t="s">
        <v>936</v>
      </c>
      <c r="E259" s="20"/>
      <c r="F259" s="20"/>
    </row>
    <row r="260" spans="1:7" x14ac:dyDescent="0.25">
      <c r="A260" s="87" t="s">
        <v>787</v>
      </c>
      <c r="B260" s="87" t="s">
        <v>86</v>
      </c>
      <c r="C260" s="87" t="s">
        <v>936</v>
      </c>
      <c r="E260" s="20"/>
      <c r="F260" s="20"/>
    </row>
    <row r="261" spans="1:7" hidden="1" outlineLevel="1" x14ac:dyDescent="0.25">
      <c r="A261" s="87" t="s">
        <v>788</v>
      </c>
      <c r="E261" s="20"/>
      <c r="F261" s="20"/>
    </row>
    <row r="262" spans="1:7" hidden="1" outlineLevel="1" x14ac:dyDescent="0.25">
      <c r="A262" s="87" t="s">
        <v>789</v>
      </c>
      <c r="E262" s="20"/>
      <c r="F262" s="20"/>
    </row>
    <row r="263" spans="1:7" hidden="1" outlineLevel="1" x14ac:dyDescent="0.25">
      <c r="A263" s="87" t="s">
        <v>790</v>
      </c>
      <c r="E263" s="20"/>
      <c r="F263" s="20"/>
    </row>
    <row r="264" spans="1:7" hidden="1" outlineLevel="1" x14ac:dyDescent="0.25">
      <c r="A264" s="87" t="s">
        <v>791</v>
      </c>
      <c r="E264" s="20"/>
      <c r="F264" s="20"/>
    </row>
    <row r="265" spans="1:7" hidden="1" outlineLevel="1" x14ac:dyDescent="0.25">
      <c r="A265" s="87" t="s">
        <v>792</v>
      </c>
      <c r="E265" s="20"/>
      <c r="F265" s="20"/>
    </row>
    <row r="266" spans="1:7" hidden="1" outlineLevel="1" x14ac:dyDescent="0.25">
      <c r="A266" s="87" t="s">
        <v>793</v>
      </c>
      <c r="E266" s="20"/>
      <c r="F266" s="20"/>
    </row>
    <row r="267" spans="1:7" collapsed="1" x14ac:dyDescent="0.25">
      <c r="A267" s="76"/>
      <c r="B267" s="144" t="s">
        <v>794</v>
      </c>
      <c r="C267" s="76"/>
      <c r="D267" s="76"/>
      <c r="E267" s="76"/>
      <c r="F267" s="77"/>
      <c r="G267" s="77"/>
    </row>
    <row r="268" spans="1:7" ht="15" customHeight="1" x14ac:dyDescent="0.25">
      <c r="A268" s="78"/>
      <c r="B268" s="79" t="s">
        <v>795</v>
      </c>
      <c r="C268" s="78" t="s">
        <v>673</v>
      </c>
      <c r="D268" s="78" t="s">
        <v>674</v>
      </c>
      <c r="E268" s="78"/>
      <c r="F268" s="78" t="s">
        <v>502</v>
      </c>
      <c r="G268" s="78" t="s">
        <v>675</v>
      </c>
    </row>
    <row r="269" spans="1:7" x14ac:dyDescent="0.25">
      <c r="A269" s="87" t="s">
        <v>796</v>
      </c>
      <c r="B269" s="87" t="s">
        <v>677</v>
      </c>
      <c r="C269" s="123">
        <v>275.59751900079493</v>
      </c>
      <c r="D269" s="27"/>
      <c r="E269" s="27"/>
      <c r="F269" s="39"/>
      <c r="G269" s="39"/>
    </row>
    <row r="270" spans="1:7" x14ac:dyDescent="0.25">
      <c r="A270" s="27"/>
      <c r="C270" s="123"/>
      <c r="D270" s="27"/>
      <c r="E270" s="27"/>
      <c r="F270" s="39"/>
      <c r="G270" s="39"/>
    </row>
    <row r="271" spans="1:7" x14ac:dyDescent="0.25">
      <c r="B271" s="87" t="s">
        <v>678</v>
      </c>
      <c r="C271" s="123"/>
      <c r="D271" s="27"/>
      <c r="E271" s="27"/>
      <c r="F271" s="39"/>
      <c r="G271" s="39"/>
    </row>
    <row r="272" spans="1:7" x14ac:dyDescent="0.25">
      <c r="A272" s="87" t="s">
        <v>797</v>
      </c>
      <c r="B272" s="87" t="s">
        <v>1103</v>
      </c>
      <c r="C272" s="124">
        <v>98.535386690889581</v>
      </c>
      <c r="D272" s="124">
        <v>1995.7748890400001</v>
      </c>
      <c r="E272" s="27"/>
      <c r="F272" s="34">
        <f>IF($C$296=0,"",IF(C272="[for completion]","",C272/$C$296))</f>
        <v>8.9197348867798634E-2</v>
      </c>
      <c r="G272" s="34">
        <f t="shared" ref="G272:G277" si="14">IF($D$296=0,"",IF(D272="[for completion]","",D272/$D$296))</f>
        <v>0.49790510464067572</v>
      </c>
    </row>
    <row r="273" spans="1:7" x14ac:dyDescent="0.25">
      <c r="A273" s="87" t="s">
        <v>798</v>
      </c>
      <c r="B273" s="87" t="s">
        <v>1104</v>
      </c>
      <c r="C273" s="124">
        <v>223.55534657823333</v>
      </c>
      <c r="D273" s="124">
        <v>1263.9537824399999</v>
      </c>
      <c r="E273" s="27"/>
      <c r="F273" s="34">
        <f t="shared" ref="F273:F277" si="15">IF($C$296=0,"",IF(C273="[for completion]","",C273/$C$296))</f>
        <v>0.20236937114333139</v>
      </c>
      <c r="G273" s="34">
        <f t="shared" si="14"/>
        <v>0.31533067369611184</v>
      </c>
    </row>
    <row r="274" spans="1:7" x14ac:dyDescent="0.25">
      <c r="A274" s="87" t="s">
        <v>799</v>
      </c>
      <c r="B274" s="87" t="s">
        <v>1105</v>
      </c>
      <c r="C274" s="124">
        <v>122.39146754250034</v>
      </c>
      <c r="D274" s="124">
        <v>307.85862744999997</v>
      </c>
      <c r="E274" s="27"/>
      <c r="F274" s="34">
        <f>IF($C$296=0,"",IF(C274="[for completion]","",C274/$C$296))</f>
        <v>0.1107926278614749</v>
      </c>
      <c r="G274" s="34">
        <f t="shared" si="14"/>
        <v>7.6804444708069908E-2</v>
      </c>
    </row>
    <row r="275" spans="1:7" x14ac:dyDescent="0.25">
      <c r="A275" s="87" t="s">
        <v>800</v>
      </c>
      <c r="B275" s="87" t="s">
        <v>1106</v>
      </c>
      <c r="C275" s="124">
        <v>162.71716258242245</v>
      </c>
      <c r="D275" s="124">
        <v>223.86282048999999</v>
      </c>
      <c r="E275" s="27"/>
      <c r="F275" s="34">
        <f t="shared" si="15"/>
        <v>0.14729672257920493</v>
      </c>
      <c r="G275" s="34">
        <f t="shared" si="14"/>
        <v>5.5849205074849639E-2</v>
      </c>
    </row>
    <row r="276" spans="1:7" x14ac:dyDescent="0.25">
      <c r="A276" s="87" t="s">
        <v>801</v>
      </c>
      <c r="B276" s="87" t="s">
        <v>1107</v>
      </c>
      <c r="C276" s="124">
        <v>415.28224141926449</v>
      </c>
      <c r="D276" s="124">
        <v>203.91571055</v>
      </c>
      <c r="E276" s="27"/>
      <c r="F276" s="34">
        <f t="shared" si="15"/>
        <v>0.37592662098823793</v>
      </c>
      <c r="G276" s="34">
        <f t="shared" si="14"/>
        <v>5.087280822944585E-2</v>
      </c>
    </row>
    <row r="277" spans="1:7" x14ac:dyDescent="0.25">
      <c r="A277" s="87" t="s">
        <v>802</v>
      </c>
      <c r="B277" s="87" t="s">
        <v>1108</v>
      </c>
      <c r="C277" s="124">
        <v>82.208029370000006</v>
      </c>
      <c r="D277" s="124">
        <v>12.97807018</v>
      </c>
      <c r="E277" s="27"/>
      <c r="F277" s="34">
        <f t="shared" si="15"/>
        <v>7.44173085599521E-2</v>
      </c>
      <c r="G277" s="34">
        <f t="shared" si="14"/>
        <v>3.2377636508470081E-3</v>
      </c>
    </row>
    <row r="278" spans="1:7" x14ac:dyDescent="0.25">
      <c r="A278" s="87" t="s">
        <v>803</v>
      </c>
      <c r="B278" s="30"/>
      <c r="E278" s="27"/>
      <c r="F278" s="34">
        <f t="shared" ref="F278:F295" si="16">IF($C$296=0,"",IF(C278="[for completion]","",C278/$C$296))</f>
        <v>0</v>
      </c>
      <c r="G278" s="34">
        <f t="shared" ref="G278:G295" si="17">IF($D$296=0,"",IF(D278="[for completion]","",D278/$D$296))</f>
        <v>0</v>
      </c>
    </row>
    <row r="279" spans="1:7" x14ac:dyDescent="0.25">
      <c r="A279" s="87" t="s">
        <v>804</v>
      </c>
      <c r="B279" s="30"/>
      <c r="E279" s="27"/>
      <c r="F279" s="34">
        <f t="shared" si="16"/>
        <v>0</v>
      </c>
      <c r="G279" s="34">
        <f t="shared" si="17"/>
        <v>0</v>
      </c>
    </row>
    <row r="280" spans="1:7" x14ac:dyDescent="0.25">
      <c r="A280" s="87" t="s">
        <v>805</v>
      </c>
      <c r="B280" s="30"/>
      <c r="E280" s="27"/>
      <c r="F280" s="34">
        <f t="shared" si="16"/>
        <v>0</v>
      </c>
      <c r="G280" s="34">
        <f t="shared" si="17"/>
        <v>0</v>
      </c>
    </row>
    <row r="281" spans="1:7" x14ac:dyDescent="0.25">
      <c r="A281" s="87" t="s">
        <v>806</v>
      </c>
      <c r="B281" s="30"/>
      <c r="E281" s="30"/>
      <c r="F281" s="34">
        <f t="shared" si="16"/>
        <v>0</v>
      </c>
      <c r="G281" s="34">
        <f t="shared" si="17"/>
        <v>0</v>
      </c>
    </row>
    <row r="282" spans="1:7" x14ac:dyDescent="0.25">
      <c r="A282" s="87" t="s">
        <v>807</v>
      </c>
      <c r="B282" s="30"/>
      <c r="E282" s="30"/>
      <c r="F282" s="34">
        <f t="shared" si="16"/>
        <v>0</v>
      </c>
      <c r="G282" s="34">
        <f t="shared" si="17"/>
        <v>0</v>
      </c>
    </row>
    <row r="283" spans="1:7" x14ac:dyDescent="0.25">
      <c r="A283" s="87" t="s">
        <v>808</v>
      </c>
      <c r="B283" s="30"/>
      <c r="E283" s="30"/>
      <c r="F283" s="34">
        <f t="shared" si="16"/>
        <v>0</v>
      </c>
      <c r="G283" s="34">
        <f t="shared" si="17"/>
        <v>0</v>
      </c>
    </row>
    <row r="284" spans="1:7" x14ac:dyDescent="0.25">
      <c r="A284" s="87" t="s">
        <v>809</v>
      </c>
      <c r="B284" s="30"/>
      <c r="E284" s="30"/>
      <c r="F284" s="34">
        <f t="shared" si="16"/>
        <v>0</v>
      </c>
      <c r="G284" s="34">
        <f t="shared" si="17"/>
        <v>0</v>
      </c>
    </row>
    <row r="285" spans="1:7" x14ac:dyDescent="0.25">
      <c r="A285" s="87" t="s">
        <v>810</v>
      </c>
      <c r="B285" s="30"/>
      <c r="E285" s="30"/>
      <c r="F285" s="34">
        <f t="shared" si="16"/>
        <v>0</v>
      </c>
      <c r="G285" s="34">
        <f t="shared" si="17"/>
        <v>0</v>
      </c>
    </row>
    <row r="286" spans="1:7" x14ac:dyDescent="0.25">
      <c r="A286" s="87" t="s">
        <v>811</v>
      </c>
      <c r="B286" s="30"/>
      <c r="E286" s="30"/>
      <c r="F286" s="34">
        <f t="shared" si="16"/>
        <v>0</v>
      </c>
      <c r="G286" s="34">
        <f t="shared" si="17"/>
        <v>0</v>
      </c>
    </row>
    <row r="287" spans="1:7" x14ac:dyDescent="0.25">
      <c r="A287" s="87" t="s">
        <v>812</v>
      </c>
      <c r="B287" s="30"/>
      <c r="F287" s="34">
        <f t="shared" si="16"/>
        <v>0</v>
      </c>
      <c r="G287" s="34">
        <f t="shared" si="17"/>
        <v>0</v>
      </c>
    </row>
    <row r="288" spans="1:7" x14ac:dyDescent="0.25">
      <c r="A288" s="87" t="s">
        <v>813</v>
      </c>
      <c r="B288" s="30"/>
      <c r="E288" s="43"/>
      <c r="F288" s="34">
        <f t="shared" si="16"/>
        <v>0</v>
      </c>
      <c r="G288" s="34">
        <f t="shared" si="17"/>
        <v>0</v>
      </c>
    </row>
    <row r="289" spans="1:7" x14ac:dyDescent="0.25">
      <c r="A289" s="87" t="s">
        <v>814</v>
      </c>
      <c r="B289" s="30"/>
      <c r="E289" s="43"/>
      <c r="F289" s="34">
        <f t="shared" si="16"/>
        <v>0</v>
      </c>
      <c r="G289" s="34">
        <f t="shared" si="17"/>
        <v>0</v>
      </c>
    </row>
    <row r="290" spans="1:7" x14ac:dyDescent="0.25">
      <c r="A290" s="87" t="s">
        <v>815</v>
      </c>
      <c r="B290" s="30"/>
      <c r="E290" s="43"/>
      <c r="F290" s="34">
        <f t="shared" si="16"/>
        <v>0</v>
      </c>
      <c r="G290" s="34">
        <f t="shared" si="17"/>
        <v>0</v>
      </c>
    </row>
    <row r="291" spans="1:7" x14ac:dyDescent="0.25">
      <c r="A291" s="87" t="s">
        <v>816</v>
      </c>
      <c r="B291" s="30"/>
      <c r="E291" s="43"/>
      <c r="F291" s="34">
        <f t="shared" si="16"/>
        <v>0</v>
      </c>
      <c r="G291" s="34">
        <f t="shared" si="17"/>
        <v>0</v>
      </c>
    </row>
    <row r="292" spans="1:7" x14ac:dyDescent="0.25">
      <c r="A292" s="87" t="s">
        <v>817</v>
      </c>
      <c r="B292" s="30"/>
      <c r="E292" s="43"/>
      <c r="F292" s="34">
        <f t="shared" si="16"/>
        <v>0</v>
      </c>
      <c r="G292" s="34">
        <f t="shared" si="17"/>
        <v>0</v>
      </c>
    </row>
    <row r="293" spans="1:7" x14ac:dyDescent="0.25">
      <c r="A293" s="87" t="s">
        <v>818</v>
      </c>
      <c r="B293" s="30"/>
      <c r="E293" s="43"/>
      <c r="F293" s="34">
        <f t="shared" si="16"/>
        <v>0</v>
      </c>
      <c r="G293" s="34">
        <f t="shared" si="17"/>
        <v>0</v>
      </c>
    </row>
    <row r="294" spans="1:7" x14ac:dyDescent="0.25">
      <c r="A294" s="87" t="s">
        <v>819</v>
      </c>
      <c r="B294" s="30"/>
      <c r="E294" s="43"/>
      <c r="F294" s="34">
        <f t="shared" si="16"/>
        <v>0</v>
      </c>
      <c r="G294" s="34">
        <f t="shared" si="17"/>
        <v>0</v>
      </c>
    </row>
    <row r="295" spans="1:7" x14ac:dyDescent="0.25">
      <c r="A295" s="87" t="s">
        <v>820</v>
      </c>
      <c r="B295" s="30"/>
      <c r="E295" s="43"/>
      <c r="F295" s="34">
        <f t="shared" si="16"/>
        <v>0</v>
      </c>
      <c r="G295" s="34">
        <f t="shared" si="17"/>
        <v>0</v>
      </c>
    </row>
    <row r="296" spans="1:7" x14ac:dyDescent="0.25">
      <c r="A296" s="87" t="s">
        <v>821</v>
      </c>
      <c r="B296" s="35" t="s">
        <v>88</v>
      </c>
      <c r="C296" s="124">
        <f>SUM(C272:C295)</f>
        <v>1104.6896341833103</v>
      </c>
      <c r="D296" s="33">
        <f>SUM(D272:D295)</f>
        <v>4008.3439001500001</v>
      </c>
      <c r="E296" s="43"/>
      <c r="F296" s="105">
        <f>SUM(F272:F295)</f>
        <v>0.99999999999999989</v>
      </c>
      <c r="G296" s="105">
        <f>SUM(G272:G295)</f>
        <v>1</v>
      </c>
    </row>
    <row r="297" spans="1:7" ht="15" customHeight="1" x14ac:dyDescent="0.25">
      <c r="A297" s="78"/>
      <c r="B297" s="79" t="s">
        <v>822</v>
      </c>
      <c r="C297" s="78" t="s">
        <v>673</v>
      </c>
      <c r="D297" s="78" t="s">
        <v>674</v>
      </c>
      <c r="E297" s="78"/>
      <c r="F297" s="78" t="s">
        <v>502</v>
      </c>
      <c r="G297" s="78" t="s">
        <v>675</v>
      </c>
    </row>
    <row r="298" spans="1:7" x14ac:dyDescent="0.25">
      <c r="A298" s="87" t="s">
        <v>823</v>
      </c>
      <c r="B298" s="87" t="s">
        <v>706</v>
      </c>
      <c r="C298" s="86">
        <v>0.5833547</v>
      </c>
      <c r="F298" s="54"/>
      <c r="G298" s="54"/>
    </row>
    <row r="299" spans="1:7" x14ac:dyDescent="0.25">
      <c r="F299" s="54"/>
      <c r="G299" s="54"/>
    </row>
    <row r="300" spans="1:7" x14ac:dyDescent="0.25">
      <c r="B300" s="30" t="s">
        <v>707</v>
      </c>
      <c r="D300" s="33"/>
      <c r="F300" s="54"/>
      <c r="G300" s="54"/>
    </row>
    <row r="301" spans="1:7" x14ac:dyDescent="0.25">
      <c r="A301" s="87" t="s">
        <v>824</v>
      </c>
      <c r="B301" s="87" t="s">
        <v>709</v>
      </c>
      <c r="C301" s="119">
        <v>327.84575386064222</v>
      </c>
      <c r="D301" s="124">
        <v>2181.3599814899999</v>
      </c>
      <c r="F301" s="34">
        <f>IF($C$309=0,"",IF(C301="[for completion]","",C301/$C$309))</f>
        <v>0.29677634669127356</v>
      </c>
      <c r="G301" s="34">
        <f>IF($D$309=0,"",IF(D301="[for completion]","",D301/$D$309))</f>
        <v>0.54420479775046526</v>
      </c>
    </row>
    <row r="302" spans="1:7" x14ac:dyDescent="0.25">
      <c r="A302" s="87" t="s">
        <v>825</v>
      </c>
      <c r="B302" s="87" t="s">
        <v>711</v>
      </c>
      <c r="C302" s="119">
        <v>150.87123902620701</v>
      </c>
      <c r="D302" s="124">
        <v>467.18445861999999</v>
      </c>
      <c r="F302" s="34">
        <f>IF($C$309=0,"",IF(C302="[for completion]","",C302/$C$309))</f>
        <v>0.13657341787021035</v>
      </c>
      <c r="G302" s="34">
        <f>IF($D$309=0,"",IF(D302="[for completion]","",D302/$D$309))</f>
        <v>0.11655298803171119</v>
      </c>
    </row>
    <row r="303" spans="1:7" x14ac:dyDescent="0.25">
      <c r="A303" s="87" t="s">
        <v>826</v>
      </c>
      <c r="B303" s="87" t="s">
        <v>713</v>
      </c>
      <c r="C303" s="119">
        <v>133.25640285857469</v>
      </c>
      <c r="D303" s="124">
        <v>320.63813861</v>
      </c>
      <c r="F303" s="34">
        <f>IF($C$309=0,"",IF(C303="[for completion]","",C303/$C$309))</f>
        <v>0.12062791098523368</v>
      </c>
      <c r="G303" s="34">
        <f>IF($D$309=0,"",IF(D303="[for completion]","",D303/$D$309))</f>
        <v>7.999267193585885E-2</v>
      </c>
    </row>
    <row r="304" spans="1:7" x14ac:dyDescent="0.25">
      <c r="A304" s="87" t="s">
        <v>827</v>
      </c>
      <c r="B304" s="87" t="s">
        <v>715</v>
      </c>
      <c r="C304" s="119">
        <v>146.74947643052488</v>
      </c>
      <c r="D304" s="124">
        <v>304.22717062999999</v>
      </c>
      <c r="F304" s="34">
        <f>IF($C$309=0,"",IF(C304="[for completion]","",C304/$C$309))</f>
        <v>0.13284226799051646</v>
      </c>
      <c r="G304" s="34">
        <f t="shared" ref="G304:G308" si="18">IF($D$309=0,"",IF(D304="[for completion]","",D304/$D$309))</f>
        <v>7.5898470343169461E-2</v>
      </c>
    </row>
    <row r="305" spans="1:7" x14ac:dyDescent="0.25">
      <c r="A305" s="87" t="s">
        <v>828</v>
      </c>
      <c r="B305" s="87" t="s">
        <v>717</v>
      </c>
      <c r="C305" s="119">
        <v>127.59239374286103</v>
      </c>
      <c r="D305" s="124">
        <v>228.35724353000001</v>
      </c>
      <c r="F305" s="34">
        <f>IF($C$309=0,"",IF(C305="[for completion]","",C305/$C$309))</f>
        <v>0.1155006707718311</v>
      </c>
      <c r="G305" s="34">
        <f t="shared" si="18"/>
        <v>5.697047190038363E-2</v>
      </c>
    </row>
    <row r="306" spans="1:7" x14ac:dyDescent="0.25">
      <c r="A306" s="87" t="s">
        <v>829</v>
      </c>
      <c r="B306" s="87" t="s">
        <v>719</v>
      </c>
      <c r="C306" s="119">
        <v>77.704294664500324</v>
      </c>
      <c r="D306" s="124">
        <v>177.62670335999999</v>
      </c>
      <c r="F306" s="34">
        <f t="shared" ref="F306:F308" si="19">IF($C$309=0,"",IF(C306="[for completion]","",C306/$C$309))</f>
        <v>7.0340385444049733E-2</v>
      </c>
      <c r="G306" s="34">
        <f t="shared" si="18"/>
        <v>4.4314237446990513E-2</v>
      </c>
    </row>
    <row r="307" spans="1:7" x14ac:dyDescent="0.25">
      <c r="A307" s="87" t="s">
        <v>830</v>
      </c>
      <c r="B307" s="87" t="s">
        <v>721</v>
      </c>
      <c r="C307" s="119">
        <v>47.713233619999997</v>
      </c>
      <c r="D307" s="124">
        <v>99.263596089999993</v>
      </c>
      <c r="F307" s="34">
        <f t="shared" si="19"/>
        <v>4.3191528320326897E-2</v>
      </c>
      <c r="G307" s="34">
        <f t="shared" si="18"/>
        <v>2.4764241433109818E-2</v>
      </c>
    </row>
    <row r="308" spans="1:7" x14ac:dyDescent="0.25">
      <c r="A308" s="87" t="s">
        <v>831</v>
      </c>
      <c r="B308" s="87" t="s">
        <v>723</v>
      </c>
      <c r="C308" s="119">
        <v>92.956839979999998</v>
      </c>
      <c r="D308" s="124">
        <v>229.68660781</v>
      </c>
      <c r="F308" s="34">
        <f t="shared" si="19"/>
        <v>8.4147471926558262E-2</v>
      </c>
      <c r="G308" s="34">
        <f t="shared" si="18"/>
        <v>5.7302121158311216E-2</v>
      </c>
    </row>
    <row r="309" spans="1:7" x14ac:dyDescent="0.25">
      <c r="A309" s="87" t="s">
        <v>832</v>
      </c>
      <c r="B309" s="35" t="s">
        <v>88</v>
      </c>
      <c r="C309" s="119">
        <f>SUM(C301:C308)</f>
        <v>1104.6896341833101</v>
      </c>
      <c r="D309" s="124">
        <f>SUM(D301:D308)</f>
        <v>4008.3439001400002</v>
      </c>
      <c r="F309" s="86">
        <f>SUM(F301:F308)</f>
        <v>1.0000000000000002</v>
      </c>
      <c r="G309" s="86">
        <f>SUM(G301:G308)</f>
        <v>0.99999999999999989</v>
      </c>
    </row>
    <row r="310" spans="1:7" hidden="1" outlineLevel="1" x14ac:dyDescent="0.25">
      <c r="A310" s="87" t="s">
        <v>833</v>
      </c>
      <c r="B310" s="37" t="s">
        <v>726</v>
      </c>
      <c r="C310" s="130"/>
      <c r="F310" s="34">
        <f t="shared" ref="F310:F315" si="20">IF($C$309=0,"",IF(C310="[for completion]","",C310/$C$309))</f>
        <v>0</v>
      </c>
      <c r="G310" s="34">
        <f t="shared" ref="G310:G315" si="21">IF($D$309=0,"",IF(D310="[for completion]","",D310/$D$309))</f>
        <v>0</v>
      </c>
    </row>
    <row r="311" spans="1:7" hidden="1" outlineLevel="1" x14ac:dyDescent="0.25">
      <c r="A311" s="87" t="s">
        <v>834</v>
      </c>
      <c r="B311" s="37" t="s">
        <v>728</v>
      </c>
      <c r="C311" s="130"/>
      <c r="F311" s="34">
        <f t="shared" si="20"/>
        <v>0</v>
      </c>
      <c r="G311" s="34">
        <f t="shared" si="21"/>
        <v>0</v>
      </c>
    </row>
    <row r="312" spans="1:7" hidden="1" outlineLevel="1" x14ac:dyDescent="0.25">
      <c r="A312" s="87" t="s">
        <v>835</v>
      </c>
      <c r="B312" s="37" t="s">
        <v>730</v>
      </c>
      <c r="C312" s="89"/>
      <c r="F312" s="34">
        <f t="shared" si="20"/>
        <v>0</v>
      </c>
      <c r="G312" s="34">
        <f t="shared" si="21"/>
        <v>0</v>
      </c>
    </row>
    <row r="313" spans="1:7" hidden="1" outlineLevel="1" x14ac:dyDescent="0.25">
      <c r="A313" s="87" t="s">
        <v>836</v>
      </c>
      <c r="B313" s="37" t="s">
        <v>732</v>
      </c>
      <c r="C313" s="89"/>
      <c r="F313" s="34">
        <f t="shared" si="20"/>
        <v>0</v>
      </c>
      <c r="G313" s="34">
        <f t="shared" si="21"/>
        <v>0</v>
      </c>
    </row>
    <row r="314" spans="1:7" hidden="1" outlineLevel="1" x14ac:dyDescent="0.25">
      <c r="A314" s="87" t="s">
        <v>837</v>
      </c>
      <c r="B314" s="37" t="s">
        <v>734</v>
      </c>
      <c r="C314" s="89"/>
      <c r="F314" s="34">
        <f t="shared" si="20"/>
        <v>0</v>
      </c>
      <c r="G314" s="34">
        <f t="shared" si="21"/>
        <v>0</v>
      </c>
    </row>
    <row r="315" spans="1:7" hidden="1" outlineLevel="1" x14ac:dyDescent="0.25">
      <c r="A315" s="87" t="s">
        <v>838</v>
      </c>
      <c r="B315" s="37" t="s">
        <v>736</v>
      </c>
      <c r="C315" s="89"/>
      <c r="F315" s="34">
        <f t="shared" si="20"/>
        <v>0</v>
      </c>
      <c r="G315" s="34">
        <f t="shared" si="21"/>
        <v>0</v>
      </c>
    </row>
    <row r="316" spans="1:7" hidden="1" outlineLevel="1" x14ac:dyDescent="0.25">
      <c r="A316" s="87" t="s">
        <v>839</v>
      </c>
      <c r="B316" s="37"/>
      <c r="F316" s="34"/>
      <c r="G316" s="34"/>
    </row>
    <row r="317" spans="1:7" hidden="1" outlineLevel="1" x14ac:dyDescent="0.25">
      <c r="A317" s="87" t="s">
        <v>840</v>
      </c>
      <c r="B317" s="37"/>
      <c r="F317" s="34"/>
      <c r="G317" s="34"/>
    </row>
    <row r="318" spans="1:7" hidden="1" outlineLevel="1" x14ac:dyDescent="0.25">
      <c r="A318" s="87" t="s">
        <v>841</v>
      </c>
      <c r="B318" s="37"/>
      <c r="F318" s="43"/>
      <c r="G318" s="43"/>
    </row>
    <row r="319" spans="1:7" ht="15" customHeight="1" collapsed="1" x14ac:dyDescent="0.25">
      <c r="A319" s="78"/>
      <c r="B319" s="79" t="s">
        <v>842</v>
      </c>
      <c r="C319" s="78" t="s">
        <v>673</v>
      </c>
      <c r="D319" s="78" t="s">
        <v>674</v>
      </c>
      <c r="E319" s="78"/>
      <c r="F319" s="78" t="s">
        <v>502</v>
      </c>
      <c r="G319" s="78" t="s">
        <v>675</v>
      </c>
    </row>
    <row r="320" spans="1:7" x14ac:dyDescent="0.25">
      <c r="A320" s="87" t="s">
        <v>843</v>
      </c>
      <c r="B320" s="87" t="s">
        <v>706</v>
      </c>
      <c r="C320" s="54">
        <v>0</v>
      </c>
      <c r="G320" s="87"/>
    </row>
    <row r="321" spans="1:7" x14ac:dyDescent="0.25">
      <c r="G321" s="87"/>
    </row>
    <row r="322" spans="1:7" x14ac:dyDescent="0.25">
      <c r="B322" s="30" t="s">
        <v>707</v>
      </c>
      <c r="G322" s="87"/>
    </row>
    <row r="323" spans="1:7" x14ac:dyDescent="0.25">
      <c r="A323" s="87" t="s">
        <v>844</v>
      </c>
      <c r="B323" s="87" t="s">
        <v>709</v>
      </c>
      <c r="C323" s="54">
        <v>0</v>
      </c>
      <c r="D323" s="119">
        <v>0</v>
      </c>
      <c r="F323" s="34" t="str">
        <f>IF($C$331=0,"",IF(C323="[Mark as ND1 if not relevant]","",C323/$C$331))</f>
        <v/>
      </c>
      <c r="G323" s="34" t="str">
        <f>IF($D$331=0,"",IF(D323="[Mark as ND1 if not relevant]","",D323/$D$331))</f>
        <v/>
      </c>
    </row>
    <row r="324" spans="1:7" x14ac:dyDescent="0.25">
      <c r="A324" s="87" t="s">
        <v>845</v>
      </c>
      <c r="B324" s="87" t="s">
        <v>711</v>
      </c>
      <c r="C324" s="54">
        <v>0</v>
      </c>
      <c r="D324" s="119">
        <v>0</v>
      </c>
      <c r="F324" s="34" t="str">
        <f t="shared" ref="F324:F330" si="22">IF($C$331=0,"",IF(C324="[Mark as ND1 if not relevant]","",C324/$C$331))</f>
        <v/>
      </c>
      <c r="G324" s="34" t="str">
        <f t="shared" ref="G324:G330" si="23">IF($D$331=0,"",IF(D324="[Mark as ND1 if not relevant]","",D324/$D$331))</f>
        <v/>
      </c>
    </row>
    <row r="325" spans="1:7" x14ac:dyDescent="0.25">
      <c r="A325" s="87" t="s">
        <v>846</v>
      </c>
      <c r="B325" s="87" t="s">
        <v>713</v>
      </c>
      <c r="C325" s="54">
        <v>0</v>
      </c>
      <c r="D325" s="119">
        <v>0</v>
      </c>
      <c r="F325" s="34" t="str">
        <f t="shared" si="22"/>
        <v/>
      </c>
      <c r="G325" s="34" t="str">
        <f t="shared" si="23"/>
        <v/>
      </c>
    </row>
    <row r="326" spans="1:7" x14ac:dyDescent="0.25">
      <c r="A326" s="87" t="s">
        <v>847</v>
      </c>
      <c r="B326" s="87" t="s">
        <v>715</v>
      </c>
      <c r="C326" s="54">
        <v>0</v>
      </c>
      <c r="D326" s="119">
        <v>0</v>
      </c>
      <c r="F326" s="34" t="str">
        <f t="shared" si="22"/>
        <v/>
      </c>
      <c r="G326" s="34" t="str">
        <f t="shared" si="23"/>
        <v/>
      </c>
    </row>
    <row r="327" spans="1:7" x14ac:dyDescent="0.25">
      <c r="A327" s="87" t="s">
        <v>848</v>
      </c>
      <c r="B327" s="87" t="s">
        <v>717</v>
      </c>
      <c r="C327" s="54">
        <v>0</v>
      </c>
      <c r="D327" s="119">
        <v>0</v>
      </c>
      <c r="F327" s="34" t="str">
        <f t="shared" si="22"/>
        <v/>
      </c>
      <c r="G327" s="34" t="str">
        <f t="shared" si="23"/>
        <v/>
      </c>
    </row>
    <row r="328" spans="1:7" x14ac:dyDescent="0.25">
      <c r="A328" s="87" t="s">
        <v>849</v>
      </c>
      <c r="B328" s="87" t="s">
        <v>719</v>
      </c>
      <c r="C328" s="54">
        <v>0</v>
      </c>
      <c r="D328" s="119">
        <v>0</v>
      </c>
      <c r="F328" s="34" t="str">
        <f t="shared" si="22"/>
        <v/>
      </c>
      <c r="G328" s="34" t="str">
        <f t="shared" si="23"/>
        <v/>
      </c>
    </row>
    <row r="329" spans="1:7" x14ac:dyDescent="0.25">
      <c r="A329" s="87" t="s">
        <v>850</v>
      </c>
      <c r="B329" s="87" t="s">
        <v>721</v>
      </c>
      <c r="C329" s="54">
        <v>0</v>
      </c>
      <c r="D329" s="119">
        <v>0</v>
      </c>
      <c r="F329" s="34" t="str">
        <f t="shared" si="22"/>
        <v/>
      </c>
      <c r="G329" s="34" t="str">
        <f t="shared" si="23"/>
        <v/>
      </c>
    </row>
    <row r="330" spans="1:7" x14ac:dyDescent="0.25">
      <c r="A330" s="87" t="s">
        <v>851</v>
      </c>
      <c r="B330" s="87" t="s">
        <v>723</v>
      </c>
      <c r="C330" s="54">
        <v>0</v>
      </c>
      <c r="D330" s="119">
        <v>0</v>
      </c>
      <c r="F330" s="34" t="str">
        <f t="shared" si="22"/>
        <v/>
      </c>
      <c r="G330" s="34" t="str">
        <f t="shared" si="23"/>
        <v/>
      </c>
    </row>
    <row r="331" spans="1:7" x14ac:dyDescent="0.25">
      <c r="A331" s="87" t="s">
        <v>852</v>
      </c>
      <c r="B331" s="35" t="s">
        <v>88</v>
      </c>
      <c r="C331" s="87">
        <f>SUM(C323:C330)</f>
        <v>0</v>
      </c>
      <c r="D331" s="119">
        <f>SUM(D323:D330)</f>
        <v>0</v>
      </c>
      <c r="F331" s="86">
        <f>SUM(F323:F330)</f>
        <v>0</v>
      </c>
      <c r="G331" s="86">
        <f>SUM(G323:G330)</f>
        <v>0</v>
      </c>
    </row>
    <row r="332" spans="1:7" hidden="1" outlineLevel="1" x14ac:dyDescent="0.25">
      <c r="A332" s="87" t="s">
        <v>853</v>
      </c>
      <c r="B332" s="37" t="s">
        <v>726</v>
      </c>
      <c r="F332" s="34" t="str">
        <f t="shared" ref="F332:F337" si="24">IF($C$331=0,"",IF(C332="[for completion]","",C332/$C$331))</f>
        <v/>
      </c>
      <c r="G332" s="34" t="str">
        <f t="shared" ref="G332:G337" si="25">IF($D$331=0,"",IF(D332="[for completion]","",D332/$D$331))</f>
        <v/>
      </c>
    </row>
    <row r="333" spans="1:7" hidden="1" outlineLevel="1" x14ac:dyDescent="0.25">
      <c r="A333" s="87" t="s">
        <v>854</v>
      </c>
      <c r="B333" s="37" t="s">
        <v>728</v>
      </c>
      <c r="F333" s="34" t="str">
        <f t="shared" si="24"/>
        <v/>
      </c>
      <c r="G333" s="34" t="str">
        <f t="shared" si="25"/>
        <v/>
      </c>
    </row>
    <row r="334" spans="1:7" hidden="1" outlineLevel="1" x14ac:dyDescent="0.25">
      <c r="A334" s="87" t="s">
        <v>855</v>
      </c>
      <c r="B334" s="37" t="s">
        <v>730</v>
      </c>
      <c r="F334" s="34" t="str">
        <f t="shared" si="24"/>
        <v/>
      </c>
      <c r="G334" s="34" t="str">
        <f t="shared" si="25"/>
        <v/>
      </c>
    </row>
    <row r="335" spans="1:7" hidden="1" outlineLevel="1" x14ac:dyDescent="0.25">
      <c r="A335" s="87" t="s">
        <v>856</v>
      </c>
      <c r="B335" s="37" t="s">
        <v>732</v>
      </c>
      <c r="F335" s="34" t="str">
        <f t="shared" si="24"/>
        <v/>
      </c>
      <c r="G335" s="34" t="str">
        <f t="shared" si="25"/>
        <v/>
      </c>
    </row>
    <row r="336" spans="1:7" hidden="1" outlineLevel="1" x14ac:dyDescent="0.25">
      <c r="A336" s="87" t="s">
        <v>857</v>
      </c>
      <c r="B336" s="37" t="s">
        <v>734</v>
      </c>
      <c r="F336" s="34" t="str">
        <f t="shared" si="24"/>
        <v/>
      </c>
      <c r="G336" s="34" t="str">
        <f t="shared" si="25"/>
        <v/>
      </c>
    </row>
    <row r="337" spans="1:7" hidden="1" outlineLevel="1" x14ac:dyDescent="0.25">
      <c r="A337" s="87" t="s">
        <v>858</v>
      </c>
      <c r="B337" s="37" t="s">
        <v>736</v>
      </c>
      <c r="F337" s="34" t="str">
        <f t="shared" si="24"/>
        <v/>
      </c>
      <c r="G337" s="34" t="str">
        <f t="shared" si="25"/>
        <v/>
      </c>
    </row>
    <row r="338" spans="1:7" hidden="1" outlineLevel="1" x14ac:dyDescent="0.25">
      <c r="A338" s="87" t="s">
        <v>859</v>
      </c>
      <c r="B338" s="37"/>
      <c r="F338" s="34"/>
      <c r="G338" s="34"/>
    </row>
    <row r="339" spans="1:7" hidden="1" outlineLevel="1" x14ac:dyDescent="0.25">
      <c r="A339" s="87" t="s">
        <v>860</v>
      </c>
      <c r="B339" s="37"/>
      <c r="F339" s="34"/>
      <c r="G339" s="34"/>
    </row>
    <row r="340" spans="1:7" hidden="1" outlineLevel="1" x14ac:dyDescent="0.25">
      <c r="A340" s="87" t="s">
        <v>861</v>
      </c>
      <c r="B340" s="37"/>
      <c r="F340" s="34"/>
      <c r="G340" s="43"/>
    </row>
    <row r="341" spans="1:7" collapsed="1" x14ac:dyDescent="0.25">
      <c r="A341" s="78"/>
      <c r="B341" s="79" t="s">
        <v>862</v>
      </c>
      <c r="C341" s="78" t="s">
        <v>863</v>
      </c>
      <c r="D341" s="78"/>
      <c r="E341" s="78"/>
      <c r="F341" s="78"/>
      <c r="G341" s="81"/>
    </row>
    <row r="342" spans="1:7" x14ac:dyDescent="0.25">
      <c r="A342" s="87" t="s">
        <v>864</v>
      </c>
      <c r="B342" s="30" t="s">
        <v>865</v>
      </c>
      <c r="C342" s="125">
        <v>27.175638758100014</v>
      </c>
      <c r="G342" s="87"/>
    </row>
    <row r="343" spans="1:7" x14ac:dyDescent="0.25">
      <c r="A343" s="87" t="s">
        <v>866</v>
      </c>
      <c r="B343" s="30" t="s">
        <v>867</v>
      </c>
      <c r="C343" s="125">
        <v>12.232520791999155</v>
      </c>
      <c r="G343" s="87"/>
    </row>
    <row r="344" spans="1:7" x14ac:dyDescent="0.25">
      <c r="A344" s="87" t="s">
        <v>868</v>
      </c>
      <c r="B344" s="30" t="s">
        <v>869</v>
      </c>
      <c r="C344" s="125">
        <v>6.3148153683906507</v>
      </c>
      <c r="G344" s="87"/>
    </row>
    <row r="345" spans="1:7" x14ac:dyDescent="0.25">
      <c r="A345" s="87" t="s">
        <v>870</v>
      </c>
      <c r="B345" s="30" t="s">
        <v>871</v>
      </c>
      <c r="C345" s="125">
        <v>3.4285905505034409</v>
      </c>
      <c r="G345" s="87"/>
    </row>
    <row r="346" spans="1:7" x14ac:dyDescent="0.25">
      <c r="A346" s="87" t="s">
        <v>872</v>
      </c>
      <c r="B346" s="30" t="s">
        <v>873</v>
      </c>
      <c r="C346" s="125">
        <v>4.2725052611626175</v>
      </c>
      <c r="G346" s="87"/>
    </row>
    <row r="347" spans="1:7" x14ac:dyDescent="0.25">
      <c r="A347" s="87" t="s">
        <v>874</v>
      </c>
      <c r="B347" s="30" t="s">
        <v>875</v>
      </c>
      <c r="C347" s="145">
        <v>21.737449957881012</v>
      </c>
      <c r="G347" s="87"/>
    </row>
    <row r="348" spans="1:7" x14ac:dyDescent="0.25">
      <c r="A348" s="87" t="s">
        <v>876</v>
      </c>
      <c r="B348" s="30" t="s">
        <v>877</v>
      </c>
      <c r="C348" s="125">
        <v>9.0637146268492259</v>
      </c>
      <c r="G348" s="87"/>
    </row>
    <row r="349" spans="1:7" x14ac:dyDescent="0.25">
      <c r="A349" s="87" t="s">
        <v>878</v>
      </c>
      <c r="B349" s="30" t="s">
        <v>879</v>
      </c>
      <c r="C349" s="125">
        <v>6.9118145953324577</v>
      </c>
      <c r="G349" s="87"/>
    </row>
    <row r="350" spans="1:7" x14ac:dyDescent="0.25">
      <c r="A350" s="87" t="s">
        <v>880</v>
      </c>
      <c r="B350" s="30" t="s">
        <v>881</v>
      </c>
      <c r="C350" s="125">
        <v>0</v>
      </c>
      <c r="G350" s="87"/>
    </row>
    <row r="351" spans="1:7" x14ac:dyDescent="0.25">
      <c r="A351" s="87" t="s">
        <v>882</v>
      </c>
      <c r="B351" s="30" t="s">
        <v>86</v>
      </c>
      <c r="C351" s="125">
        <v>2.863445831664722</v>
      </c>
      <c r="G351" s="87"/>
    </row>
    <row r="352" spans="1:7" hidden="1" outlineLevel="1" x14ac:dyDescent="0.25">
      <c r="A352" s="87" t="s">
        <v>883</v>
      </c>
      <c r="B352" s="37" t="s">
        <v>884</v>
      </c>
      <c r="G352" s="87"/>
    </row>
    <row r="353" spans="1:7" hidden="1" outlineLevel="1" x14ac:dyDescent="0.25">
      <c r="A353" s="87" t="s">
        <v>885</v>
      </c>
      <c r="B353" s="37" t="s">
        <v>90</v>
      </c>
      <c r="G353" s="87"/>
    </row>
    <row r="354" spans="1:7" hidden="1" outlineLevel="1" x14ac:dyDescent="0.25">
      <c r="A354" s="87" t="s">
        <v>886</v>
      </c>
      <c r="B354" s="37" t="s">
        <v>90</v>
      </c>
      <c r="G354" s="87"/>
    </row>
    <row r="355" spans="1:7" hidden="1" outlineLevel="1" x14ac:dyDescent="0.25">
      <c r="A355" s="87" t="s">
        <v>887</v>
      </c>
      <c r="B355" s="37" t="s">
        <v>90</v>
      </c>
      <c r="G355" s="87"/>
    </row>
    <row r="356" spans="1:7" hidden="1" outlineLevel="1" x14ac:dyDescent="0.25">
      <c r="A356" s="87" t="s">
        <v>888</v>
      </c>
      <c r="B356" s="37" t="s">
        <v>90</v>
      </c>
      <c r="G356" s="87"/>
    </row>
    <row r="357" spans="1:7" hidden="1" outlineLevel="1" x14ac:dyDescent="0.25">
      <c r="A357" s="87" t="s">
        <v>889</v>
      </c>
      <c r="B357" s="37" t="s">
        <v>90</v>
      </c>
      <c r="G357" s="87"/>
    </row>
    <row r="358" spans="1:7" hidden="1" outlineLevel="1" x14ac:dyDescent="0.25">
      <c r="A358" s="87" t="s">
        <v>890</v>
      </c>
      <c r="B358" s="37" t="s">
        <v>90</v>
      </c>
      <c r="G358" s="87"/>
    </row>
    <row r="359" spans="1:7" hidden="1" outlineLevel="1" x14ac:dyDescent="0.25">
      <c r="A359" s="87" t="s">
        <v>891</v>
      </c>
      <c r="B359" s="37" t="s">
        <v>90</v>
      </c>
      <c r="G359" s="87"/>
    </row>
    <row r="360" spans="1:7" hidden="1" outlineLevel="1" x14ac:dyDescent="0.25">
      <c r="A360" s="87" t="s">
        <v>892</v>
      </c>
      <c r="B360" s="37" t="s">
        <v>90</v>
      </c>
      <c r="G360" s="87"/>
    </row>
    <row r="361" spans="1:7" hidden="1" outlineLevel="1" x14ac:dyDescent="0.25">
      <c r="A361" s="87" t="s">
        <v>893</v>
      </c>
      <c r="B361" s="37" t="s">
        <v>90</v>
      </c>
      <c r="G361" s="87"/>
    </row>
    <row r="362" spans="1:7" hidden="1" outlineLevel="1" x14ac:dyDescent="0.25">
      <c r="A362" s="87" t="s">
        <v>894</v>
      </c>
      <c r="B362" s="37" t="s">
        <v>90</v>
      </c>
      <c r="G362" s="87"/>
    </row>
    <row r="363" spans="1:7" hidden="1" outlineLevel="1" x14ac:dyDescent="0.25">
      <c r="A363" s="87" t="s">
        <v>895</v>
      </c>
      <c r="B363" s="37" t="s">
        <v>90</v>
      </c>
    </row>
    <row r="364" spans="1:7" hidden="1" outlineLevel="1" x14ac:dyDescent="0.25">
      <c r="A364" s="87" t="s">
        <v>896</v>
      </c>
      <c r="B364" s="37" t="s">
        <v>90</v>
      </c>
    </row>
    <row r="365" spans="1:7" hidden="1" outlineLevel="1" x14ac:dyDescent="0.25">
      <c r="A365" s="87" t="s">
        <v>897</v>
      </c>
      <c r="B365" s="37" t="s">
        <v>90</v>
      </c>
    </row>
    <row r="366" spans="1:7" hidden="1" outlineLevel="1" x14ac:dyDescent="0.25">
      <c r="A366" s="87" t="s">
        <v>898</v>
      </c>
      <c r="B366" s="37" t="s">
        <v>90</v>
      </c>
    </row>
    <row r="367" spans="1:7" hidden="1" outlineLevel="1" x14ac:dyDescent="0.25">
      <c r="A367" s="87" t="s">
        <v>899</v>
      </c>
      <c r="B367" s="37" t="s">
        <v>90</v>
      </c>
    </row>
    <row r="368" spans="1:7" hidden="1" outlineLevel="1" x14ac:dyDescent="0.25">
      <c r="A368" s="87" t="s">
        <v>900</v>
      </c>
      <c r="B368" s="37" t="s">
        <v>90</v>
      </c>
    </row>
    <row r="369"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30" location="'2. Harmonised Glossary'!A9" display="Breakdown by Interest Rate" xr:uid="{00000000-0004-0000-0200-000003000000}"/>
    <hyperlink ref="B160" location="'2. Harmonised Glossary'!A14" display="Non-Performing Loans (NPLs)" xr:uid="{00000000-0004-0000-0200-000004000000}"/>
    <hyperlink ref="B11" location="'2. Harmonised Glossary'!A12" display="Property Type Information" xr:uid="{00000000-0004-0000-0200-000005000000}"/>
    <hyperlink ref="B196" location="'2. Harmonised Glossary'!A288" display="Loan to Value (LTV) Information - Un-indexed" xr:uid="{00000000-0004-0000-0200-000006000000}"/>
    <hyperlink ref="B218" location="'2. Harmonised Glossary'!A11" display="Loan to Value (LTV) Information - Indexed" xr:uid="{00000000-0004-0000-0200-000007000000}"/>
    <hyperlink ref="B297" location="'2. Harmonised Glossary'!A11" display="Loan to Value (LTV) Information - Un-indexed" xr:uid="{00000000-0004-0000-0200-000008000000}"/>
    <hyperlink ref="B319"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M385"/>
  <sheetViews>
    <sheetView zoomScaleNormal="100" zoomScalePageLayoutView="60" workbookViewId="0"/>
  </sheetViews>
  <sheetFormatPr baseColWidth="10" defaultColWidth="11.42578125" defaultRowHeight="15" outlineLevelRow="1" x14ac:dyDescent="0.25"/>
  <cols>
    <col min="1" max="1" width="16.28515625" customWidth="1"/>
    <col min="2" max="2" width="72.85546875" style="21" customWidth="1"/>
    <col min="3" max="3" width="47.28515625" style="2" customWidth="1"/>
    <col min="4" max="13" width="11.42578125" style="2"/>
  </cols>
  <sheetData>
    <row r="1" spans="1:3" ht="31.5" x14ac:dyDescent="0.25">
      <c r="A1" s="19" t="s">
        <v>1119</v>
      </c>
      <c r="B1" s="19"/>
      <c r="C1" s="20"/>
    </row>
    <row r="2" spans="1:3" x14ac:dyDescent="0.25">
      <c r="B2" s="20"/>
      <c r="C2" s="20"/>
    </row>
    <row r="3" spans="1:3" x14ac:dyDescent="0.25">
      <c r="A3" s="55" t="s">
        <v>901</v>
      </c>
      <c r="B3" s="56"/>
      <c r="C3" s="20"/>
    </row>
    <row r="4" spans="1:3" x14ac:dyDescent="0.25">
      <c r="C4" s="20"/>
    </row>
    <row r="5" spans="1:3" ht="37.5" x14ac:dyDescent="0.25">
      <c r="A5" s="74" t="s">
        <v>23</v>
      </c>
      <c r="B5" s="74" t="s">
        <v>1120</v>
      </c>
      <c r="C5" s="82" t="s">
        <v>902</v>
      </c>
    </row>
    <row r="6" spans="1:3" ht="60" x14ac:dyDescent="0.25">
      <c r="A6" s="1" t="s">
        <v>903</v>
      </c>
      <c r="B6" s="27" t="s">
        <v>1292</v>
      </c>
      <c r="C6" s="21" t="s">
        <v>1291</v>
      </c>
    </row>
    <row r="7" spans="1:3" ht="45" x14ac:dyDescent="0.25">
      <c r="A7" s="1" t="s">
        <v>905</v>
      </c>
      <c r="B7" s="27" t="s">
        <v>904</v>
      </c>
      <c r="C7" s="21" t="s">
        <v>1295</v>
      </c>
    </row>
    <row r="8" spans="1:3" ht="60" x14ac:dyDescent="0.25">
      <c r="A8" s="1" t="s">
        <v>906</v>
      </c>
      <c r="B8" s="27" t="s">
        <v>1293</v>
      </c>
      <c r="C8" s="21" t="s">
        <v>1294</v>
      </c>
    </row>
    <row r="9" spans="1:3" x14ac:dyDescent="0.25">
      <c r="A9" s="1" t="s">
        <v>907</v>
      </c>
      <c r="B9" s="27" t="s">
        <v>908</v>
      </c>
      <c r="C9" s="21" t="s">
        <v>25</v>
      </c>
    </row>
    <row r="10" spans="1:3" ht="44.25" customHeight="1" x14ac:dyDescent="0.25">
      <c r="A10" s="1" t="s">
        <v>909</v>
      </c>
      <c r="B10" s="27" t="s">
        <v>1098</v>
      </c>
      <c r="C10" s="87" t="s">
        <v>25</v>
      </c>
    </row>
    <row r="11" spans="1:3" ht="45" x14ac:dyDescent="0.25">
      <c r="A11" s="1" t="s">
        <v>910</v>
      </c>
      <c r="B11" s="27" t="s">
        <v>911</v>
      </c>
      <c r="C11" s="87" t="s">
        <v>25</v>
      </c>
    </row>
    <row r="12" spans="1:3" x14ac:dyDescent="0.25">
      <c r="A12" s="1" t="s">
        <v>912</v>
      </c>
      <c r="B12" s="27" t="s">
        <v>1247</v>
      </c>
      <c r="C12" s="160" t="s">
        <v>1250</v>
      </c>
    </row>
    <row r="13" spans="1:3" x14ac:dyDescent="0.25">
      <c r="A13" s="1" t="s">
        <v>914</v>
      </c>
      <c r="B13" s="27" t="s">
        <v>913</v>
      </c>
      <c r="C13" s="21" t="s">
        <v>25</v>
      </c>
    </row>
    <row r="14" spans="1:3" x14ac:dyDescent="0.25">
      <c r="A14" s="1" t="s">
        <v>916</v>
      </c>
      <c r="B14" s="27" t="s">
        <v>915</v>
      </c>
      <c r="C14" s="160" t="s">
        <v>1251</v>
      </c>
    </row>
    <row r="15" spans="1:3" ht="30" x14ac:dyDescent="0.25">
      <c r="A15" s="1" t="s">
        <v>918</v>
      </c>
      <c r="B15" s="27" t="s">
        <v>917</v>
      </c>
      <c r="C15" s="87" t="s">
        <v>25</v>
      </c>
    </row>
    <row r="16" spans="1:3" x14ac:dyDescent="0.25">
      <c r="A16" s="1" t="s">
        <v>920</v>
      </c>
      <c r="B16" s="27" t="s">
        <v>919</v>
      </c>
      <c r="C16" s="159" t="s">
        <v>1252</v>
      </c>
    </row>
    <row r="17" spans="1:3" ht="30" x14ac:dyDescent="0.25">
      <c r="A17" s="1" t="s">
        <v>922</v>
      </c>
      <c r="B17" s="27" t="s">
        <v>921</v>
      </c>
      <c r="C17" s="21" t="s">
        <v>25</v>
      </c>
    </row>
    <row r="18" spans="1:3" ht="30" customHeight="1" x14ac:dyDescent="0.25">
      <c r="A18" s="1" t="s">
        <v>924</v>
      </c>
      <c r="B18" s="27" t="s">
        <v>923</v>
      </c>
      <c r="C18" s="49" t="s">
        <v>1312</v>
      </c>
    </row>
    <row r="19" spans="1:3" x14ac:dyDescent="0.25">
      <c r="A19" s="1" t="s">
        <v>1296</v>
      </c>
      <c r="B19" s="27" t="s">
        <v>925</v>
      </c>
      <c r="C19" s="21" t="s">
        <v>25</v>
      </c>
    </row>
    <row r="20" spans="1:3" x14ac:dyDescent="0.25">
      <c r="A20" s="1" t="s">
        <v>1297</v>
      </c>
      <c r="B20" s="27" t="s">
        <v>1248</v>
      </c>
      <c r="C20" s="160" t="s">
        <v>1251</v>
      </c>
    </row>
    <row r="21" spans="1:3" outlineLevel="1" x14ac:dyDescent="0.25">
      <c r="A21" s="1" t="s">
        <v>926</v>
      </c>
      <c r="B21" s="27" t="s">
        <v>927</v>
      </c>
      <c r="C21" s="87" t="s">
        <v>25</v>
      </c>
    </row>
    <row r="22" spans="1:3" outlineLevel="1" x14ac:dyDescent="0.25">
      <c r="A22" s="1" t="s">
        <v>928</v>
      </c>
      <c r="B22" s="53"/>
      <c r="C22" s="21"/>
    </row>
    <row r="23" spans="1:3" outlineLevel="1" x14ac:dyDescent="0.25">
      <c r="A23" s="1" t="s">
        <v>929</v>
      </c>
      <c r="B23" s="53"/>
      <c r="C23" s="21"/>
    </row>
    <row r="24" spans="1:3" outlineLevel="1" x14ac:dyDescent="0.25">
      <c r="A24" s="1" t="s">
        <v>930</v>
      </c>
      <c r="B24" s="53"/>
      <c r="C24" s="21"/>
    </row>
    <row r="25" spans="1:3" outlineLevel="1" x14ac:dyDescent="0.25">
      <c r="A25" s="1" t="s">
        <v>931</v>
      </c>
      <c r="B25" s="53"/>
      <c r="C25" s="21"/>
    </row>
    <row r="26" spans="1:3" ht="18.75" x14ac:dyDescent="0.25">
      <c r="A26" s="74"/>
      <c r="B26" s="74" t="s">
        <v>932</v>
      </c>
      <c r="C26" s="82" t="s">
        <v>933</v>
      </c>
    </row>
    <row r="27" spans="1:3" x14ac:dyDescent="0.25">
      <c r="A27" s="1" t="s">
        <v>934</v>
      </c>
      <c r="B27" s="31" t="s">
        <v>935</v>
      </c>
      <c r="C27" s="21" t="s">
        <v>936</v>
      </c>
    </row>
    <row r="28" spans="1:3" x14ac:dyDescent="0.25">
      <c r="A28" s="1" t="s">
        <v>937</v>
      </c>
      <c r="B28" s="31" t="s">
        <v>938</v>
      </c>
      <c r="C28" s="21" t="s">
        <v>939</v>
      </c>
    </row>
    <row r="29" spans="1:3" x14ac:dyDescent="0.25">
      <c r="A29" s="1" t="s">
        <v>940</v>
      </c>
      <c r="B29" s="31" t="s">
        <v>941</v>
      </c>
      <c r="C29" s="21" t="s">
        <v>942</v>
      </c>
    </row>
    <row r="30" spans="1:3" outlineLevel="1" x14ac:dyDescent="0.25">
      <c r="A30" s="1" t="s">
        <v>934</v>
      </c>
      <c r="B30" s="30"/>
      <c r="C30" s="21"/>
    </row>
    <row r="31" spans="1:3" outlineLevel="1" x14ac:dyDescent="0.25">
      <c r="A31" s="1" t="s">
        <v>943</v>
      </c>
      <c r="B31" s="30"/>
      <c r="C31" s="21"/>
    </row>
    <row r="32" spans="1:3" outlineLevel="1" x14ac:dyDescent="0.25">
      <c r="A32" s="1" t="s">
        <v>944</v>
      </c>
      <c r="B32" s="31"/>
      <c r="C32" s="21"/>
    </row>
    <row r="33" spans="1:3" ht="18.75" x14ac:dyDescent="0.25">
      <c r="A33" s="74"/>
      <c r="B33" s="74" t="s">
        <v>945</v>
      </c>
      <c r="C33" s="82" t="s">
        <v>902</v>
      </c>
    </row>
    <row r="34" spans="1:3" x14ac:dyDescent="0.25">
      <c r="A34" s="1" t="s">
        <v>946</v>
      </c>
      <c r="B34" s="27" t="s">
        <v>947</v>
      </c>
      <c r="C34" s="21" t="s">
        <v>25</v>
      </c>
    </row>
    <row r="35" spans="1:3" x14ac:dyDescent="0.25">
      <c r="A35" s="1" t="s">
        <v>948</v>
      </c>
      <c r="B35" s="30"/>
    </row>
    <row r="36" spans="1:3" x14ac:dyDescent="0.25">
      <c r="A36" s="1" t="s">
        <v>949</v>
      </c>
      <c r="B36" s="30"/>
    </row>
    <row r="37" spans="1:3" x14ac:dyDescent="0.25">
      <c r="A37" s="1" t="s">
        <v>950</v>
      </c>
      <c r="B37" s="30"/>
    </row>
    <row r="38" spans="1:3" x14ac:dyDescent="0.25">
      <c r="A38" s="1" t="s">
        <v>951</v>
      </c>
      <c r="B38" s="30"/>
    </row>
    <row r="39" spans="1:3" x14ac:dyDescent="0.25">
      <c r="A39" s="1" t="s">
        <v>952</v>
      </c>
      <c r="B39" s="30"/>
    </row>
    <row r="40" spans="1:3" x14ac:dyDescent="0.25">
      <c r="B40" s="30"/>
    </row>
    <row r="41" spans="1:3" x14ac:dyDescent="0.25">
      <c r="B41" s="30"/>
    </row>
    <row r="42" spans="1:3" x14ac:dyDescent="0.25">
      <c r="B42" s="30"/>
    </row>
    <row r="43" spans="1:3" x14ac:dyDescent="0.25">
      <c r="B43" s="30"/>
    </row>
    <row r="44" spans="1:3" x14ac:dyDescent="0.25">
      <c r="B44" s="30"/>
    </row>
    <row r="45" spans="1:3" x14ac:dyDescent="0.25">
      <c r="B45" s="30"/>
    </row>
    <row r="46" spans="1:3" x14ac:dyDescent="0.25">
      <c r="B46" s="30"/>
    </row>
    <row r="47" spans="1:3" x14ac:dyDescent="0.25">
      <c r="B47" s="30"/>
    </row>
    <row r="48" spans="1:3"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row r="56" spans="2:2" x14ac:dyDescent="0.25">
      <c r="B56" s="30"/>
    </row>
    <row r="57" spans="2:2" x14ac:dyDescent="0.25">
      <c r="B57" s="30"/>
    </row>
    <row r="58" spans="2:2" x14ac:dyDescent="0.25">
      <c r="B58" s="30"/>
    </row>
    <row r="59" spans="2:2" x14ac:dyDescent="0.25">
      <c r="B59" s="30"/>
    </row>
    <row r="60" spans="2:2" x14ac:dyDescent="0.25">
      <c r="B60" s="30"/>
    </row>
    <row r="61" spans="2:2" x14ac:dyDescent="0.25">
      <c r="B61" s="30"/>
    </row>
    <row r="62" spans="2:2" x14ac:dyDescent="0.25">
      <c r="B62" s="30"/>
    </row>
    <row r="63" spans="2:2" x14ac:dyDescent="0.25">
      <c r="B63" s="30"/>
    </row>
    <row r="64" spans="2:2"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30"/>
    </row>
    <row r="84" spans="2:2" x14ac:dyDescent="0.25">
      <c r="B84" s="3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20"/>
    </row>
    <row r="94" spans="2:2" x14ac:dyDescent="0.25">
      <c r="B94" s="20"/>
    </row>
    <row r="95" spans="2:2" x14ac:dyDescent="0.25">
      <c r="B95" s="30"/>
    </row>
    <row r="96" spans="2:2" x14ac:dyDescent="0.25">
      <c r="B96" s="30"/>
    </row>
    <row r="97" spans="2:2" x14ac:dyDescent="0.25">
      <c r="B97" s="30"/>
    </row>
    <row r="98" spans="2:2" x14ac:dyDescent="0.25">
      <c r="B98" s="30"/>
    </row>
    <row r="99" spans="2:2" x14ac:dyDescent="0.25">
      <c r="B99" s="30"/>
    </row>
    <row r="100" spans="2:2" x14ac:dyDescent="0.25">
      <c r="B100" s="30"/>
    </row>
    <row r="101" spans="2:2" x14ac:dyDescent="0.25">
      <c r="B101" s="30"/>
    </row>
    <row r="102" spans="2:2" x14ac:dyDescent="0.25">
      <c r="B102" s="30"/>
    </row>
    <row r="103" spans="2:2" x14ac:dyDescent="0.25">
      <c r="B103" s="18"/>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19" spans="2:2" x14ac:dyDescent="0.25">
      <c r="B119" s="30"/>
    </row>
    <row r="120" spans="2:2" x14ac:dyDescent="0.25">
      <c r="B120" s="30"/>
    </row>
    <row r="122" spans="2:2" x14ac:dyDescent="0.25">
      <c r="B122" s="30"/>
    </row>
    <row r="123" spans="2:2" x14ac:dyDescent="0.25">
      <c r="B123" s="30"/>
    </row>
    <row r="124" spans="2:2" x14ac:dyDescent="0.25">
      <c r="B124" s="30"/>
    </row>
    <row r="129" spans="2:2" x14ac:dyDescent="0.25">
      <c r="B129" s="25"/>
    </row>
    <row r="130" spans="2:2" x14ac:dyDescent="0.25">
      <c r="B130" s="57"/>
    </row>
    <row r="136" spans="2:2" x14ac:dyDescent="0.25">
      <c r="B136" s="31"/>
    </row>
    <row r="137" spans="2:2" x14ac:dyDescent="0.25">
      <c r="B137" s="30"/>
    </row>
    <row r="139" spans="2:2" x14ac:dyDescent="0.25">
      <c r="B139" s="30"/>
    </row>
    <row r="140" spans="2:2" x14ac:dyDescent="0.25">
      <c r="B140" s="30"/>
    </row>
    <row r="141" spans="2:2" x14ac:dyDescent="0.25">
      <c r="B141" s="30"/>
    </row>
    <row r="142" spans="2:2" x14ac:dyDescent="0.25">
      <c r="B142" s="30"/>
    </row>
    <row r="143" spans="2:2" x14ac:dyDescent="0.25">
      <c r="B143" s="30"/>
    </row>
    <row r="144" spans="2:2" x14ac:dyDescent="0.25">
      <c r="B144" s="30"/>
    </row>
    <row r="145" spans="2:2" x14ac:dyDescent="0.25">
      <c r="B145" s="30"/>
    </row>
    <row r="146" spans="2:2" x14ac:dyDescent="0.25">
      <c r="B146" s="30"/>
    </row>
    <row r="147" spans="2:2" x14ac:dyDescent="0.25">
      <c r="B147" s="30"/>
    </row>
    <row r="148" spans="2:2" x14ac:dyDescent="0.25">
      <c r="B148" s="30"/>
    </row>
    <row r="149" spans="2:2" x14ac:dyDescent="0.25">
      <c r="B149" s="30"/>
    </row>
    <row r="150" spans="2:2" x14ac:dyDescent="0.25">
      <c r="B150" s="30"/>
    </row>
    <row r="247" spans="2:2" x14ac:dyDescent="0.25">
      <c r="B247" s="27"/>
    </row>
    <row r="248" spans="2:2" x14ac:dyDescent="0.25">
      <c r="B248" s="30"/>
    </row>
    <row r="249" spans="2:2" x14ac:dyDescent="0.25">
      <c r="B249" s="30"/>
    </row>
    <row r="252" spans="2:2" x14ac:dyDescent="0.25">
      <c r="B252" s="30"/>
    </row>
    <row r="268" spans="2:2" x14ac:dyDescent="0.25">
      <c r="B268" s="27"/>
    </row>
    <row r="298" spans="2:2" x14ac:dyDescent="0.25">
      <c r="B298" s="25"/>
    </row>
    <row r="299" spans="2:2" x14ac:dyDescent="0.25">
      <c r="B299" s="30"/>
    </row>
    <row r="301" spans="2:2" x14ac:dyDescent="0.25">
      <c r="B301" s="30"/>
    </row>
    <row r="302" spans="2:2" x14ac:dyDescent="0.25">
      <c r="B302" s="30"/>
    </row>
    <row r="303" spans="2:2" x14ac:dyDescent="0.25">
      <c r="B303" s="30"/>
    </row>
    <row r="304" spans="2:2" x14ac:dyDescent="0.25">
      <c r="B304" s="30"/>
    </row>
    <row r="305" spans="2:2" x14ac:dyDescent="0.25">
      <c r="B305" s="30"/>
    </row>
    <row r="306" spans="2:2" x14ac:dyDescent="0.25">
      <c r="B306" s="30"/>
    </row>
    <row r="307" spans="2:2" x14ac:dyDescent="0.25">
      <c r="B307" s="30"/>
    </row>
    <row r="308" spans="2:2" x14ac:dyDescent="0.25">
      <c r="B308" s="30"/>
    </row>
    <row r="309" spans="2:2" x14ac:dyDescent="0.25">
      <c r="B309" s="30"/>
    </row>
    <row r="310" spans="2:2" x14ac:dyDescent="0.25">
      <c r="B310" s="30"/>
    </row>
    <row r="311" spans="2:2" x14ac:dyDescent="0.25">
      <c r="B311" s="30"/>
    </row>
    <row r="312" spans="2:2" x14ac:dyDescent="0.25">
      <c r="B312"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31" spans="2:2" x14ac:dyDescent="0.25">
      <c r="B331" s="30"/>
    </row>
    <row r="332" spans="2:2" x14ac:dyDescent="0.25">
      <c r="B332" s="30"/>
    </row>
    <row r="334" spans="2:2" x14ac:dyDescent="0.25">
      <c r="B334" s="30"/>
    </row>
    <row r="335" spans="2:2" x14ac:dyDescent="0.25">
      <c r="B335" s="30"/>
    </row>
    <row r="336" spans="2:2" x14ac:dyDescent="0.25">
      <c r="B336" s="30"/>
    </row>
    <row r="337" spans="2:2" x14ac:dyDescent="0.25">
      <c r="B337" s="30"/>
    </row>
    <row r="338" spans="2:2" x14ac:dyDescent="0.25">
      <c r="B338" s="30"/>
    </row>
    <row r="340" spans="2:2" x14ac:dyDescent="0.25">
      <c r="B340" s="30"/>
    </row>
    <row r="343" spans="2:2" x14ac:dyDescent="0.25">
      <c r="B343" s="30"/>
    </row>
    <row r="346" spans="2:2" x14ac:dyDescent="0.25">
      <c r="B346" s="30"/>
    </row>
    <row r="347" spans="2:2" x14ac:dyDescent="0.25">
      <c r="B347" s="30"/>
    </row>
    <row r="348" spans="2:2" x14ac:dyDescent="0.25">
      <c r="B348" s="30"/>
    </row>
    <row r="349" spans="2:2" x14ac:dyDescent="0.25">
      <c r="B349" s="30"/>
    </row>
    <row r="350" spans="2:2" x14ac:dyDescent="0.25">
      <c r="B350" s="30"/>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3" spans="2:2" x14ac:dyDescent="0.25">
      <c r="B363" s="30"/>
    </row>
    <row r="364" spans="2:2" x14ac:dyDescent="0.25">
      <c r="B364" s="30"/>
    </row>
    <row r="368" spans="2:2" x14ac:dyDescent="0.25">
      <c r="B368" s="25"/>
    </row>
    <row r="385" spans="2:2" x14ac:dyDescent="0.25">
      <c r="B385" s="58"/>
    </row>
  </sheetData>
  <hyperlinks>
    <hyperlink ref="C12" r:id="rId1" xr:uid="{BC106DF6-0BCF-4ED4-936F-69701EA90115}"/>
    <hyperlink ref="C14" r:id="rId2" xr:uid="{05F3AEC0-20F1-4BE1-82ED-F0CE51A89A9C}"/>
    <hyperlink ref="C20" r:id="rId3" xr:uid="{C52EE074-E9E2-49D9-9C43-7B226F270D5C}"/>
    <hyperlink ref="C18" location="'A. ATT General'!A230" display="230_Derivate" xr:uid="{A2D4B682-3D1B-4CF0-826F-A358B17E9504}"/>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60" zoomScaleNormal="60" zoomScalePageLayoutView="60" workbookViewId="0">
      <selection activeCell="A31" sqref="A31"/>
    </sheetView>
  </sheetViews>
  <sheetFormatPr baseColWidth="10" defaultColWidth="9.140625" defaultRowHeight="15" x14ac:dyDescent="0.25"/>
  <cols>
    <col min="1" max="1" width="242" style="2" customWidth="1"/>
    <col min="2" max="16384" width="9.140625" style="2"/>
  </cols>
  <sheetData>
    <row r="1" spans="1:1" ht="31.5" x14ac:dyDescent="0.25">
      <c r="A1" s="19" t="s">
        <v>953</v>
      </c>
    </row>
    <row r="3" spans="1:1" x14ac:dyDescent="0.25">
      <c r="A3" s="59"/>
    </row>
    <row r="4" spans="1:1" ht="34.5" x14ac:dyDescent="0.25">
      <c r="A4" s="60" t="s">
        <v>954</v>
      </c>
    </row>
    <row r="5" spans="1:1" ht="34.5" x14ac:dyDescent="0.25">
      <c r="A5" s="60" t="s">
        <v>1121</v>
      </c>
    </row>
    <row r="6" spans="1:1" ht="57" customHeight="1" x14ac:dyDescent="0.25">
      <c r="A6" s="60" t="s">
        <v>955</v>
      </c>
    </row>
    <row r="7" spans="1:1" ht="17.25" x14ac:dyDescent="0.25">
      <c r="A7" s="60"/>
    </row>
    <row r="8" spans="1:1" ht="18.75" x14ac:dyDescent="0.25">
      <c r="A8" s="61" t="s">
        <v>956</v>
      </c>
    </row>
    <row r="9" spans="1:1" ht="17.25" x14ac:dyDescent="0.3">
      <c r="A9" s="70" t="s">
        <v>1122</v>
      </c>
    </row>
    <row r="10" spans="1:1" ht="69" x14ac:dyDescent="0.25">
      <c r="A10" s="63" t="s">
        <v>957</v>
      </c>
    </row>
    <row r="11" spans="1:1" ht="34.5" x14ac:dyDescent="0.25">
      <c r="A11" s="63" t="s">
        <v>958</v>
      </c>
    </row>
    <row r="12" spans="1:1" ht="17.25" x14ac:dyDescent="0.25">
      <c r="A12" s="63" t="s">
        <v>959</v>
      </c>
    </row>
    <row r="13" spans="1:1" ht="17.25" x14ac:dyDescent="0.25">
      <c r="A13" s="63" t="s">
        <v>960</v>
      </c>
    </row>
    <row r="14" spans="1:1" ht="34.5" x14ac:dyDescent="0.25">
      <c r="A14" s="63" t="s">
        <v>961</v>
      </c>
    </row>
    <row r="15" spans="1:1" ht="17.25" x14ac:dyDescent="0.25">
      <c r="A15" s="63"/>
    </row>
    <row r="16" spans="1:1" ht="18.75" x14ac:dyDescent="0.25">
      <c r="A16" s="61" t="s">
        <v>962</v>
      </c>
    </row>
    <row r="17" spans="1:1" ht="17.25" x14ac:dyDescent="0.25">
      <c r="A17" s="64" t="s">
        <v>963</v>
      </c>
    </row>
    <row r="18" spans="1:1" ht="34.5" x14ac:dyDescent="0.25">
      <c r="A18" s="65" t="s">
        <v>1123</v>
      </c>
    </row>
    <row r="19" spans="1:1" ht="34.5" x14ac:dyDescent="0.25">
      <c r="A19" s="65" t="s">
        <v>964</v>
      </c>
    </row>
    <row r="20" spans="1:1" ht="51.75" x14ac:dyDescent="0.25">
      <c r="A20" s="65" t="s">
        <v>965</v>
      </c>
    </row>
    <row r="21" spans="1:1" ht="86.25" x14ac:dyDescent="0.25">
      <c r="A21" s="65" t="s">
        <v>966</v>
      </c>
    </row>
    <row r="22" spans="1:1" ht="34.5" x14ac:dyDescent="0.25">
      <c r="A22" s="65" t="s">
        <v>1124</v>
      </c>
    </row>
    <row r="23" spans="1:1" ht="17.25" x14ac:dyDescent="0.25">
      <c r="A23" s="65" t="s">
        <v>967</v>
      </c>
    </row>
    <row r="24" spans="1:1" ht="17.25" x14ac:dyDescent="0.25">
      <c r="A24" s="64" t="s">
        <v>968</v>
      </c>
    </row>
    <row r="25" spans="1:1" ht="51.75" x14ac:dyDescent="0.3">
      <c r="A25" s="66" t="s">
        <v>969</v>
      </c>
    </row>
    <row r="26" spans="1:1" ht="17.25" x14ac:dyDescent="0.3">
      <c r="A26" s="66" t="s">
        <v>970</v>
      </c>
    </row>
    <row r="27" spans="1:1" ht="17.25" x14ac:dyDescent="0.25">
      <c r="A27" s="64" t="s">
        <v>971</v>
      </c>
    </row>
    <row r="28" spans="1:1" ht="34.5" x14ac:dyDescent="0.25">
      <c r="A28" s="65" t="s">
        <v>972</v>
      </c>
    </row>
    <row r="29" spans="1:1" ht="34.5" x14ac:dyDescent="0.25">
      <c r="A29" s="65" t="s">
        <v>973</v>
      </c>
    </row>
    <row r="30" spans="1:1" ht="34.5" x14ac:dyDescent="0.25">
      <c r="A30" s="65" t="s">
        <v>974</v>
      </c>
    </row>
    <row r="31" spans="1:1" ht="34.5" x14ac:dyDescent="0.25">
      <c r="A31" s="65" t="s">
        <v>975</v>
      </c>
    </row>
    <row r="32" spans="1:1" ht="17.25" x14ac:dyDescent="0.25">
      <c r="A32" s="65"/>
    </row>
    <row r="33" spans="1:1" ht="18.75" x14ac:dyDescent="0.25">
      <c r="A33" s="61" t="s">
        <v>976</v>
      </c>
    </row>
    <row r="34" spans="1:1" ht="17.25" x14ac:dyDescent="0.25">
      <c r="A34" s="64" t="s">
        <v>977</v>
      </c>
    </row>
    <row r="35" spans="1:1" ht="34.5" x14ac:dyDescent="0.25">
      <c r="A35" s="65" t="s">
        <v>978</v>
      </c>
    </row>
    <row r="36" spans="1:1" ht="34.5" x14ac:dyDescent="0.25">
      <c r="A36" s="65" t="s">
        <v>979</v>
      </c>
    </row>
    <row r="37" spans="1:1" ht="34.5" x14ac:dyDescent="0.25">
      <c r="A37" s="65" t="s">
        <v>1125</v>
      </c>
    </row>
    <row r="38" spans="1:1" ht="17.25" x14ac:dyDescent="0.25">
      <c r="A38" s="65" t="s">
        <v>980</v>
      </c>
    </row>
    <row r="39" spans="1:1" ht="17.25" x14ac:dyDescent="0.25">
      <c r="A39" s="64" t="s">
        <v>1126</v>
      </c>
    </row>
    <row r="40" spans="1:1" ht="34.5" x14ac:dyDescent="0.3">
      <c r="A40" s="66" t="s">
        <v>981</v>
      </c>
    </row>
    <row r="41" spans="1:1" ht="34.5" x14ac:dyDescent="0.25">
      <c r="A41" s="65" t="s">
        <v>1127</v>
      </c>
    </row>
    <row r="42" spans="1:1" ht="34.5" x14ac:dyDescent="0.25">
      <c r="A42" s="65" t="s">
        <v>982</v>
      </c>
    </row>
    <row r="43" spans="1:1" ht="17.25" x14ac:dyDescent="0.25">
      <c r="A43" s="65" t="s">
        <v>983</v>
      </c>
    </row>
    <row r="44" spans="1:1" ht="17.25" x14ac:dyDescent="0.3">
      <c r="A44" s="66" t="s">
        <v>984</v>
      </c>
    </row>
    <row r="45" spans="1:1" ht="17.25" x14ac:dyDescent="0.25">
      <c r="A45" s="64" t="s">
        <v>1128</v>
      </c>
    </row>
    <row r="46" spans="1:1" ht="34.5" x14ac:dyDescent="0.3">
      <c r="A46" s="66" t="s">
        <v>1129</v>
      </c>
    </row>
    <row r="47" spans="1:1" ht="17.25" x14ac:dyDescent="0.25">
      <c r="A47" s="65" t="s">
        <v>985</v>
      </c>
    </row>
    <row r="48" spans="1:1" ht="34.5" x14ac:dyDescent="0.3">
      <c r="A48" s="66" t="s">
        <v>986</v>
      </c>
    </row>
    <row r="49" spans="1:1" ht="17.25" x14ac:dyDescent="0.25">
      <c r="A49" s="64" t="s">
        <v>1130</v>
      </c>
    </row>
    <row r="50" spans="1:1" ht="17.25" x14ac:dyDescent="0.25">
      <c r="A50" s="65" t="s">
        <v>987</v>
      </c>
    </row>
    <row r="51" spans="1:1" ht="17.25" x14ac:dyDescent="0.25">
      <c r="A51" s="67"/>
    </row>
    <row r="52" spans="1:1" ht="18.75" x14ac:dyDescent="0.25">
      <c r="A52" s="85" t="s">
        <v>988</v>
      </c>
    </row>
    <row r="53" spans="1:1" ht="17.25" x14ac:dyDescent="0.25">
      <c r="A53" s="64" t="s">
        <v>989</v>
      </c>
    </row>
    <row r="54" spans="1:1" ht="34.5" x14ac:dyDescent="0.25">
      <c r="A54" s="65" t="s">
        <v>990</v>
      </c>
    </row>
    <row r="55" spans="1:1" ht="17.25" x14ac:dyDescent="0.25">
      <c r="A55" s="65" t="s">
        <v>991</v>
      </c>
    </row>
    <row r="56" spans="1:1" ht="34.5" x14ac:dyDescent="0.25">
      <c r="A56" s="63" t="s">
        <v>992</v>
      </c>
    </row>
    <row r="57" spans="1:1" ht="34.5" x14ac:dyDescent="0.25">
      <c r="A57" s="63" t="s">
        <v>993</v>
      </c>
    </row>
    <row r="58" spans="1:1" ht="34.5" x14ac:dyDescent="0.25">
      <c r="A58" s="63" t="s">
        <v>994</v>
      </c>
    </row>
    <row r="59" spans="1:1" ht="17.25" x14ac:dyDescent="0.25">
      <c r="A59" s="68" t="s">
        <v>995</v>
      </c>
    </row>
    <row r="60" spans="1:1" ht="51.75" x14ac:dyDescent="0.25">
      <c r="A60" s="63" t="s">
        <v>1131</v>
      </c>
    </row>
    <row r="61" spans="1:1" ht="17.25" x14ac:dyDescent="0.25">
      <c r="A61" s="63" t="s">
        <v>996</v>
      </c>
    </row>
    <row r="62" spans="1:1" ht="17.25" x14ac:dyDescent="0.25">
      <c r="A62" s="68" t="s">
        <v>997</v>
      </c>
    </row>
    <row r="63" spans="1:1" ht="17.25" x14ac:dyDescent="0.25">
      <c r="A63" s="63" t="s">
        <v>998</v>
      </c>
    </row>
    <row r="64" spans="1:1" ht="17.25" x14ac:dyDescent="0.25">
      <c r="A64" s="68" t="s">
        <v>999</v>
      </c>
    </row>
    <row r="65" spans="1:1" ht="34.5" x14ac:dyDescent="0.25">
      <c r="A65" s="63" t="s">
        <v>1000</v>
      </c>
    </row>
    <row r="66" spans="1:1" ht="17.25" x14ac:dyDescent="0.25">
      <c r="A66" s="63" t="s">
        <v>1001</v>
      </c>
    </row>
    <row r="67" spans="1:1" ht="51.75" x14ac:dyDescent="0.25">
      <c r="A67" s="63" t="s">
        <v>1002</v>
      </c>
    </row>
    <row r="68" spans="1:1" ht="17.25" x14ac:dyDescent="0.25">
      <c r="A68" s="68" t="s">
        <v>1003</v>
      </c>
    </row>
    <row r="69" spans="1:1" ht="17.25" x14ac:dyDescent="0.3">
      <c r="A69" s="62" t="s">
        <v>1004</v>
      </c>
    </row>
    <row r="70" spans="1:1" ht="17.25" x14ac:dyDescent="0.25">
      <c r="A70" s="68" t="s">
        <v>1005</v>
      </c>
    </row>
    <row r="71" spans="1:1" ht="34.5" x14ac:dyDescent="0.25">
      <c r="A71" s="63" t="s">
        <v>1006</v>
      </c>
    </row>
    <row r="72" spans="1:1" ht="34.5" x14ac:dyDescent="0.25">
      <c r="A72" s="63" t="s">
        <v>1007</v>
      </c>
    </row>
    <row r="73" spans="1:1" ht="34.5" x14ac:dyDescent="0.25">
      <c r="A73" s="63" t="s">
        <v>1008</v>
      </c>
    </row>
    <row r="74" spans="1:1" ht="34.5" x14ac:dyDescent="0.25">
      <c r="A74" s="63" t="s">
        <v>1009</v>
      </c>
    </row>
    <row r="75" spans="1:1" ht="34.5" x14ac:dyDescent="0.25">
      <c r="A75" s="63" t="s">
        <v>1010</v>
      </c>
    </row>
    <row r="76" spans="1:1" ht="17.25" x14ac:dyDescent="0.25">
      <c r="A76" s="68" t="s">
        <v>1011</v>
      </c>
    </row>
    <row r="77" spans="1:1" ht="17.25" x14ac:dyDescent="0.25">
      <c r="A77" s="63" t="s">
        <v>1132</v>
      </c>
    </row>
    <row r="78" spans="1:1" ht="34.5" x14ac:dyDescent="0.25">
      <c r="A78" s="63" t="s">
        <v>1012</v>
      </c>
    </row>
    <row r="79" spans="1:1" ht="17.25" x14ac:dyDescent="0.25">
      <c r="A79" s="68" t="s">
        <v>1013</v>
      </c>
    </row>
    <row r="80" spans="1:1" ht="34.5" x14ac:dyDescent="0.25">
      <c r="A80" s="63" t="s">
        <v>1014</v>
      </c>
    </row>
    <row r="81" spans="1:1" ht="17.25" x14ac:dyDescent="0.25">
      <c r="A81" s="68" t="s">
        <v>1015</v>
      </c>
    </row>
    <row r="82" spans="1:1" ht="17.25" x14ac:dyDescent="0.3">
      <c r="A82" s="62" t="s">
        <v>1016</v>
      </c>
    </row>
    <row r="83" spans="1:1" ht="17.25" x14ac:dyDescent="0.25">
      <c r="A83" s="63" t="s">
        <v>1017</v>
      </c>
    </row>
    <row r="84" spans="1:1" ht="17.25" x14ac:dyDescent="0.25">
      <c r="A84" s="63"/>
    </row>
    <row r="85" spans="1:1" ht="18.75" x14ac:dyDescent="0.25">
      <c r="A85" s="61" t="s">
        <v>1018</v>
      </c>
    </row>
    <row r="86" spans="1:1" ht="34.5" x14ac:dyDescent="0.3">
      <c r="A86" s="62" t="s">
        <v>1133</v>
      </c>
    </row>
    <row r="87" spans="1:1" ht="17.25" x14ac:dyDescent="0.3">
      <c r="A87" s="62" t="s">
        <v>1019</v>
      </c>
    </row>
    <row r="88" spans="1:1" ht="17.25" x14ac:dyDescent="0.25">
      <c r="A88" s="68" t="s">
        <v>1020</v>
      </c>
    </row>
    <row r="89" spans="1:1" ht="17.25" x14ac:dyDescent="0.25">
      <c r="A89" s="60" t="s">
        <v>1021</v>
      </c>
    </row>
    <row r="90" spans="1:1" ht="17.25" x14ac:dyDescent="0.25">
      <c r="A90" s="63" t="s">
        <v>1022</v>
      </c>
    </row>
    <row r="91" spans="1:1" ht="17.25" x14ac:dyDescent="0.25">
      <c r="A91" s="63" t="s">
        <v>1023</v>
      </c>
    </row>
    <row r="92" spans="1:1" ht="17.25" x14ac:dyDescent="0.25">
      <c r="A92" s="63" t="s">
        <v>1024</v>
      </c>
    </row>
    <row r="93" spans="1:1" ht="17.25" x14ac:dyDescent="0.25">
      <c r="A93" s="63" t="s">
        <v>1025</v>
      </c>
    </row>
    <row r="94" spans="1:1" ht="34.5" x14ac:dyDescent="0.25">
      <c r="A94" s="63" t="s">
        <v>1026</v>
      </c>
    </row>
    <row r="95" spans="1:1" ht="17.25" x14ac:dyDescent="0.25">
      <c r="A95" s="60" t="s">
        <v>1027</v>
      </c>
    </row>
    <row r="96" spans="1:1" ht="17.25" x14ac:dyDescent="0.25">
      <c r="A96" s="63" t="s">
        <v>1028</v>
      </c>
    </row>
    <row r="97" spans="1:1" ht="17.25" x14ac:dyDescent="0.25">
      <c r="A97" s="63" t="s">
        <v>1029</v>
      </c>
    </row>
    <row r="98" spans="1:1" ht="17.25" x14ac:dyDescent="0.25">
      <c r="A98" s="63" t="s">
        <v>1030</v>
      </c>
    </row>
    <row r="99" spans="1:1" ht="17.25" x14ac:dyDescent="0.25">
      <c r="A99" s="63" t="s">
        <v>1031</v>
      </c>
    </row>
    <row r="100" spans="1:1" ht="17.25" x14ac:dyDescent="0.25">
      <c r="A100" s="63" t="s">
        <v>1032</v>
      </c>
    </row>
    <row r="101" spans="1:1" ht="17.25" x14ac:dyDescent="0.25">
      <c r="A101" s="63" t="s">
        <v>1033</v>
      </c>
    </row>
    <row r="102" spans="1:1" ht="17.25" x14ac:dyDescent="0.25">
      <c r="A102" s="68" t="s">
        <v>1034</v>
      </c>
    </row>
    <row r="103" spans="1:1" ht="17.25" x14ac:dyDescent="0.25">
      <c r="A103" s="63" t="s">
        <v>1035</v>
      </c>
    </row>
    <row r="104" spans="1:1" ht="17.25" x14ac:dyDescent="0.25">
      <c r="A104" s="60" t="s">
        <v>1036</v>
      </c>
    </row>
    <row r="105" spans="1:1" ht="17.25" x14ac:dyDescent="0.25">
      <c r="A105" s="63" t="s">
        <v>1037</v>
      </c>
    </row>
    <row r="106" spans="1:1" ht="17.25" x14ac:dyDescent="0.25">
      <c r="A106" s="63" t="s">
        <v>1134</v>
      </c>
    </row>
    <row r="107" spans="1:1" ht="17.25" x14ac:dyDescent="0.25">
      <c r="A107" s="60" t="s">
        <v>1038</v>
      </c>
    </row>
    <row r="108" spans="1:1" ht="17.25" x14ac:dyDescent="0.25">
      <c r="A108" s="63" t="s">
        <v>1039</v>
      </c>
    </row>
    <row r="109" spans="1:1" ht="17.25" x14ac:dyDescent="0.25">
      <c r="A109" s="63" t="s">
        <v>1040</v>
      </c>
    </row>
    <row r="110" spans="1:1" ht="17.25" x14ac:dyDescent="0.25">
      <c r="A110" s="63" t="s">
        <v>1041</v>
      </c>
    </row>
    <row r="111" spans="1:1" ht="17.25" x14ac:dyDescent="0.25">
      <c r="A111" s="68" t="s">
        <v>1042</v>
      </c>
    </row>
    <row r="112" spans="1:1" ht="17.25" x14ac:dyDescent="0.25">
      <c r="A112" s="60" t="s">
        <v>1043</v>
      </c>
    </row>
    <row r="113" spans="1:1" ht="17.25" x14ac:dyDescent="0.25">
      <c r="A113" s="60" t="s">
        <v>1044</v>
      </c>
    </row>
    <row r="114" spans="1:1" ht="17.25" x14ac:dyDescent="0.25">
      <c r="A114" s="63" t="s">
        <v>1045</v>
      </c>
    </row>
    <row r="115" spans="1:1" ht="17.25" x14ac:dyDescent="0.25">
      <c r="A115" s="63" t="s">
        <v>1046</v>
      </c>
    </row>
    <row r="116" spans="1:1" ht="17.25" x14ac:dyDescent="0.25">
      <c r="A116" s="63" t="s">
        <v>1047</v>
      </c>
    </row>
    <row r="117" spans="1:1" ht="17.25" x14ac:dyDescent="0.25">
      <c r="A117" s="63" t="s">
        <v>1048</v>
      </c>
    </row>
    <row r="118" spans="1:1" ht="17.25" x14ac:dyDescent="0.25">
      <c r="A118" s="63" t="s">
        <v>1049</v>
      </c>
    </row>
    <row r="119" spans="1:1" ht="17.25" x14ac:dyDescent="0.25">
      <c r="A119" s="68" t="s">
        <v>1050</v>
      </c>
    </row>
    <row r="120" spans="1:1" ht="34.5" x14ac:dyDescent="0.25">
      <c r="A120" s="63" t="s">
        <v>1051</v>
      </c>
    </row>
    <row r="121" spans="1:1" ht="69" x14ac:dyDescent="0.25">
      <c r="A121" s="63" t="s">
        <v>1052</v>
      </c>
    </row>
    <row r="122" spans="1:1" ht="34.5" x14ac:dyDescent="0.25">
      <c r="A122" s="63" t="s">
        <v>1053</v>
      </c>
    </row>
    <row r="123" spans="1:1" ht="17.25" x14ac:dyDescent="0.25">
      <c r="A123" s="68" t="s">
        <v>1054</v>
      </c>
    </row>
    <row r="124" spans="1:1" ht="34.5" x14ac:dyDescent="0.25">
      <c r="A124" s="60" t="s">
        <v>1055</v>
      </c>
    </row>
    <row r="125" spans="1:1" ht="17.25" x14ac:dyDescent="0.25">
      <c r="A125" s="60"/>
    </row>
    <row r="126" spans="1:1" ht="18.75" x14ac:dyDescent="0.25">
      <c r="A126" s="61" t="s">
        <v>1056</v>
      </c>
    </row>
    <row r="127" spans="1:1" ht="17.25" x14ac:dyDescent="0.25">
      <c r="A127" s="63" t="s">
        <v>1135</v>
      </c>
    </row>
    <row r="128" spans="1:1" ht="34.5" x14ac:dyDescent="0.25">
      <c r="A128" s="65" t="s">
        <v>1057</v>
      </c>
    </row>
    <row r="129" spans="1:1" ht="17.25" x14ac:dyDescent="0.25">
      <c r="A129" s="64" t="s">
        <v>1058</v>
      </c>
    </row>
    <row r="130" spans="1:1" ht="17.25" x14ac:dyDescent="0.25">
      <c r="A130" s="69" t="s">
        <v>1059</v>
      </c>
    </row>
    <row r="131" spans="1:1" ht="34.5" x14ac:dyDescent="0.3">
      <c r="A131" s="66" t="s">
        <v>1136</v>
      </c>
    </row>
    <row r="132" spans="1:1" ht="17.25" x14ac:dyDescent="0.25">
      <c r="A132" s="65" t="s">
        <v>1060</v>
      </c>
    </row>
    <row r="133" spans="1:1" ht="17.25" x14ac:dyDescent="0.25">
      <c r="A133" s="65" t="s">
        <v>1061</v>
      </c>
    </row>
    <row r="134" spans="1:1" ht="17.25" x14ac:dyDescent="0.25">
      <c r="A134" s="69" t="s">
        <v>1137</v>
      </c>
    </row>
    <row r="135" spans="1:1" ht="17.25" x14ac:dyDescent="0.25">
      <c r="A135" s="64" t="s">
        <v>1062</v>
      </c>
    </row>
    <row r="136" spans="1:1" ht="17.25" x14ac:dyDescent="0.25">
      <c r="A136" s="69" t="s">
        <v>1063</v>
      </c>
    </row>
    <row r="137" spans="1:1" ht="17.25" x14ac:dyDescent="0.25">
      <c r="A137" s="65" t="s">
        <v>1064</v>
      </c>
    </row>
    <row r="138" spans="1:1" ht="17.25" x14ac:dyDescent="0.25">
      <c r="A138" s="65" t="s">
        <v>1065</v>
      </c>
    </row>
    <row r="139" spans="1:1" ht="17.25" x14ac:dyDescent="0.25">
      <c r="A139" s="65" t="s">
        <v>1066</v>
      </c>
    </row>
    <row r="140" spans="1:1" ht="34.5" x14ac:dyDescent="0.25">
      <c r="A140" s="69" t="s">
        <v>1067</v>
      </c>
    </row>
    <row r="141" spans="1:1" ht="17.25" x14ac:dyDescent="0.25">
      <c r="A141" s="64" t="s">
        <v>1068</v>
      </c>
    </row>
    <row r="142" spans="1:1" ht="17.25" x14ac:dyDescent="0.25">
      <c r="A142" s="65" t="s">
        <v>1069</v>
      </c>
    </row>
    <row r="143" spans="1:1" ht="17.25" x14ac:dyDescent="0.25">
      <c r="A143" s="65" t="s">
        <v>1070</v>
      </c>
    </row>
    <row r="144" spans="1:1" ht="17.25" x14ac:dyDescent="0.25">
      <c r="A144" s="65" t="s">
        <v>1071</v>
      </c>
    </row>
    <row r="145" spans="1:1" ht="17.25" x14ac:dyDescent="0.25">
      <c r="A145" s="65" t="s">
        <v>1072</v>
      </c>
    </row>
    <row r="146" spans="1:1" ht="34.5" x14ac:dyDescent="0.25">
      <c r="A146" s="65" t="s">
        <v>1073</v>
      </c>
    </row>
    <row r="147" spans="1:1" ht="34.5" x14ac:dyDescent="0.25">
      <c r="A147" s="65" t="s">
        <v>1074</v>
      </c>
    </row>
    <row r="148" spans="1:1" ht="17.25" x14ac:dyDescent="0.25">
      <c r="A148" s="64" t="s">
        <v>1075</v>
      </c>
    </row>
    <row r="149" spans="1:1" ht="34.5" x14ac:dyDescent="0.25">
      <c r="A149" s="65" t="s">
        <v>1076</v>
      </c>
    </row>
    <row r="150" spans="1:1" ht="34.5" x14ac:dyDescent="0.25">
      <c r="A150" s="65" t="s">
        <v>1077</v>
      </c>
    </row>
    <row r="151" spans="1:1" ht="17.25" x14ac:dyDescent="0.25">
      <c r="A151" s="65" t="s">
        <v>1078</v>
      </c>
    </row>
    <row r="152" spans="1:1" ht="17.25" x14ac:dyDescent="0.25">
      <c r="A152" s="64" t="s">
        <v>1079</v>
      </c>
    </row>
    <row r="153" spans="1:1" ht="34.5" x14ac:dyDescent="0.3">
      <c r="A153" s="71" t="s">
        <v>1138</v>
      </c>
    </row>
    <row r="154" spans="1:1" ht="34.5" x14ac:dyDescent="0.25">
      <c r="A154" s="65" t="s">
        <v>1080</v>
      </c>
    </row>
    <row r="155" spans="1:1" ht="17.25" x14ac:dyDescent="0.25">
      <c r="A155" s="64" t="s">
        <v>1081</v>
      </c>
    </row>
    <row r="156" spans="1:1" ht="17.25" x14ac:dyDescent="0.25">
      <c r="A156" s="65" t="s">
        <v>1082</v>
      </c>
    </row>
    <row r="157" spans="1:1" ht="17.25" x14ac:dyDescent="0.25">
      <c r="A157" s="64" t="s">
        <v>1083</v>
      </c>
    </row>
    <row r="158" spans="1:1" ht="17.25" x14ac:dyDescent="0.3">
      <c r="A158" s="66" t="s">
        <v>1084</v>
      </c>
    </row>
    <row r="159" spans="1:1" ht="17.25" x14ac:dyDescent="0.3">
      <c r="A159" s="66"/>
    </row>
    <row r="160" spans="1:1" ht="17.25" x14ac:dyDescent="0.3">
      <c r="A160" s="66"/>
    </row>
    <row r="161" spans="1:1" ht="17.25" x14ac:dyDescent="0.3">
      <c r="A161" s="66"/>
    </row>
    <row r="162" spans="1:1" ht="17.25" x14ac:dyDescent="0.3">
      <c r="A162" s="66"/>
    </row>
    <row r="163" spans="1:1" ht="17.25" x14ac:dyDescent="0.3">
      <c r="A163" s="66"/>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7F97-6785-4F79-AB8C-19C9624D4830}">
  <sheetPr>
    <tabColor theme="3" tint="0.39997558519241921"/>
  </sheetPr>
  <dimension ref="A1:G87"/>
  <sheetViews>
    <sheetView zoomScale="115" zoomScaleNormal="115" workbookViewId="0"/>
  </sheetViews>
  <sheetFormatPr baseColWidth="10" defaultColWidth="24.7109375" defaultRowHeight="15" x14ac:dyDescent="0.25"/>
  <cols>
    <col min="1" max="1" width="14.7109375" customWidth="1"/>
    <col min="2" max="2" width="21.7109375" bestFit="1" customWidth="1"/>
    <col min="3" max="3" width="22" bestFit="1" customWidth="1"/>
    <col min="4" max="4" width="14" bestFit="1" customWidth="1"/>
    <col min="5" max="5" width="13.7109375" bestFit="1" customWidth="1"/>
    <col min="6" max="6" width="11.28515625" bestFit="1" customWidth="1"/>
    <col min="7" max="7" width="63.7109375" bestFit="1" customWidth="1"/>
  </cols>
  <sheetData>
    <row r="1" spans="1:7" x14ac:dyDescent="0.25">
      <c r="A1" s="150" t="s">
        <v>1151</v>
      </c>
      <c r="B1" s="151" t="s">
        <v>1263</v>
      </c>
      <c r="C1" s="162" t="s">
        <v>1256</v>
      </c>
      <c r="D1" s="163" t="s">
        <v>1257</v>
      </c>
      <c r="E1" s="150" t="s">
        <v>1241</v>
      </c>
      <c r="F1" s="151" t="s">
        <v>1258</v>
      </c>
      <c r="G1" s="152" t="s">
        <v>1242</v>
      </c>
    </row>
    <row r="2" spans="1:7" x14ac:dyDescent="0.25">
      <c r="A2" t="s">
        <v>1207</v>
      </c>
      <c r="B2" t="s">
        <v>1243</v>
      </c>
      <c r="C2" s="161">
        <v>40940</v>
      </c>
      <c r="D2" s="161">
        <v>49341</v>
      </c>
      <c r="E2" s="164">
        <v>2000000</v>
      </c>
      <c r="F2">
        <v>4.07</v>
      </c>
      <c r="G2" t="s">
        <v>1240</v>
      </c>
    </row>
    <row r="3" spans="1:7" x14ac:dyDescent="0.25">
      <c r="A3" t="s">
        <v>1218</v>
      </c>
      <c r="B3" t="s">
        <v>1243</v>
      </c>
      <c r="C3" s="161">
        <v>41033</v>
      </c>
      <c r="D3" s="161">
        <v>46511</v>
      </c>
      <c r="E3" s="132">
        <v>10000000</v>
      </c>
      <c r="F3">
        <v>3.29</v>
      </c>
      <c r="G3" t="s">
        <v>1240</v>
      </c>
    </row>
    <row r="4" spans="1:7" x14ac:dyDescent="0.25">
      <c r="A4" t="s">
        <v>1228</v>
      </c>
      <c r="B4" t="s">
        <v>1243</v>
      </c>
      <c r="C4" s="161">
        <v>41306</v>
      </c>
      <c r="D4" s="161">
        <v>49341</v>
      </c>
      <c r="E4" s="132">
        <v>4000000</v>
      </c>
      <c r="F4">
        <v>4.07</v>
      </c>
      <c r="G4" t="s">
        <v>1240</v>
      </c>
    </row>
    <row r="5" spans="1:7" x14ac:dyDescent="0.25">
      <c r="A5" t="s">
        <v>1219</v>
      </c>
      <c r="B5" t="s">
        <v>1243</v>
      </c>
      <c r="C5" s="161">
        <v>41353</v>
      </c>
      <c r="D5" s="161">
        <v>47197</v>
      </c>
      <c r="E5" s="132">
        <v>10000000</v>
      </c>
      <c r="F5">
        <v>2.75</v>
      </c>
      <c r="G5" t="s">
        <v>1240</v>
      </c>
    </row>
    <row r="6" spans="1:7" x14ac:dyDescent="0.25">
      <c r="A6" t="s">
        <v>1152</v>
      </c>
      <c r="B6" t="s">
        <v>1243</v>
      </c>
      <c r="C6" s="161">
        <v>41382</v>
      </c>
      <c r="D6" s="161">
        <v>46861</v>
      </c>
      <c r="E6" s="164">
        <v>15000000</v>
      </c>
      <c r="F6">
        <v>2.4500000000000002</v>
      </c>
    </row>
    <row r="7" spans="1:7" x14ac:dyDescent="0.25">
      <c r="A7" t="s">
        <v>1153</v>
      </c>
      <c r="B7" t="s">
        <v>1243</v>
      </c>
      <c r="C7" s="161">
        <v>41411</v>
      </c>
      <c r="D7" s="161">
        <v>47620</v>
      </c>
      <c r="E7" s="164">
        <v>46500000</v>
      </c>
      <c r="F7">
        <v>2.5249999999999999</v>
      </c>
    </row>
    <row r="8" spans="1:7" x14ac:dyDescent="0.25">
      <c r="A8" t="s">
        <v>1199</v>
      </c>
      <c r="B8" t="s">
        <v>1243</v>
      </c>
      <c r="C8" s="161">
        <v>41498</v>
      </c>
      <c r="D8" s="161">
        <v>50629</v>
      </c>
      <c r="E8" s="164">
        <v>5000000</v>
      </c>
      <c r="F8">
        <v>3.1</v>
      </c>
      <c r="G8" t="s">
        <v>1240</v>
      </c>
    </row>
    <row r="9" spans="1:7" x14ac:dyDescent="0.25">
      <c r="A9" t="s">
        <v>1200</v>
      </c>
      <c r="B9" t="s">
        <v>1243</v>
      </c>
      <c r="C9" s="161">
        <v>41564</v>
      </c>
      <c r="D9" s="161">
        <v>48869</v>
      </c>
      <c r="E9" s="164">
        <v>1000000</v>
      </c>
      <c r="F9">
        <v>3.02</v>
      </c>
      <c r="G9" t="s">
        <v>1240</v>
      </c>
    </row>
    <row r="10" spans="1:7" x14ac:dyDescent="0.25">
      <c r="A10" t="s">
        <v>1154</v>
      </c>
      <c r="B10" t="s">
        <v>1243</v>
      </c>
      <c r="C10" s="161">
        <v>41619</v>
      </c>
      <c r="D10" s="161">
        <v>45271</v>
      </c>
      <c r="E10" s="164">
        <v>5000000</v>
      </c>
      <c r="F10">
        <v>2.25</v>
      </c>
    </row>
    <row r="11" spans="1:7" x14ac:dyDescent="0.25">
      <c r="A11" t="s">
        <v>1155</v>
      </c>
      <c r="B11" t="s">
        <v>1243</v>
      </c>
      <c r="C11" s="161">
        <v>41654</v>
      </c>
      <c r="D11" s="161">
        <v>45306</v>
      </c>
      <c r="E11" s="164">
        <v>20000000</v>
      </c>
      <c r="F11">
        <v>2.35</v>
      </c>
    </row>
    <row r="12" spans="1:7" x14ac:dyDescent="0.25">
      <c r="A12" t="s">
        <v>1204</v>
      </c>
      <c r="B12" t="s">
        <v>1243</v>
      </c>
      <c r="C12" s="161">
        <v>41676</v>
      </c>
      <c r="D12" s="161">
        <v>45328</v>
      </c>
      <c r="E12" s="164">
        <v>1833600</v>
      </c>
      <c r="F12">
        <v>2.125</v>
      </c>
      <c r="G12" t="s">
        <v>1240</v>
      </c>
    </row>
    <row r="13" spans="1:7" x14ac:dyDescent="0.25">
      <c r="A13" t="s">
        <v>1215</v>
      </c>
      <c r="B13" t="s">
        <v>1243</v>
      </c>
      <c r="C13" s="161">
        <v>41768</v>
      </c>
      <c r="D13" s="161">
        <v>47247</v>
      </c>
      <c r="E13" s="132">
        <v>8000000</v>
      </c>
      <c r="F13">
        <v>2.5499999999999998</v>
      </c>
      <c r="G13" t="s">
        <v>1240</v>
      </c>
    </row>
    <row r="14" spans="1:7" x14ac:dyDescent="0.25">
      <c r="A14" t="s">
        <v>1229</v>
      </c>
      <c r="B14" t="s">
        <v>1243</v>
      </c>
      <c r="C14" s="161">
        <v>41768</v>
      </c>
      <c r="D14" s="161">
        <v>47247</v>
      </c>
      <c r="E14" s="132">
        <v>2000000</v>
      </c>
      <c r="F14">
        <v>2.5499999999999998</v>
      </c>
      <c r="G14" t="s">
        <v>1240</v>
      </c>
    </row>
    <row r="15" spans="1:7" x14ac:dyDescent="0.25">
      <c r="A15" t="s">
        <v>1205</v>
      </c>
      <c r="B15" t="s">
        <v>1243</v>
      </c>
      <c r="C15" s="161">
        <v>41789</v>
      </c>
      <c r="D15" s="161">
        <v>45076</v>
      </c>
      <c r="E15" s="164">
        <v>10000000</v>
      </c>
      <c r="F15">
        <v>1.7</v>
      </c>
      <c r="G15" t="s">
        <v>1240</v>
      </c>
    </row>
    <row r="16" spans="1:7" x14ac:dyDescent="0.25">
      <c r="A16" t="s">
        <v>1212</v>
      </c>
      <c r="B16" t="s">
        <v>1243</v>
      </c>
      <c r="C16" s="161">
        <v>41828</v>
      </c>
      <c r="D16" s="161">
        <v>49133</v>
      </c>
      <c r="E16" s="132">
        <v>5000000</v>
      </c>
      <c r="F16">
        <v>2.65</v>
      </c>
      <c r="G16" t="s">
        <v>1240</v>
      </c>
    </row>
    <row r="17" spans="1:7" x14ac:dyDescent="0.25">
      <c r="A17" t="s">
        <v>1159</v>
      </c>
      <c r="B17" t="s">
        <v>1243</v>
      </c>
      <c r="C17" s="161">
        <v>41831</v>
      </c>
      <c r="D17" s="161">
        <v>45484</v>
      </c>
      <c r="E17" s="164">
        <v>10000000</v>
      </c>
      <c r="F17">
        <v>1.75</v>
      </c>
    </row>
    <row r="18" spans="1:7" x14ac:dyDescent="0.25">
      <c r="A18" t="s">
        <v>1162</v>
      </c>
      <c r="B18" t="s">
        <v>1243</v>
      </c>
      <c r="C18" s="161">
        <v>41834</v>
      </c>
      <c r="D18" s="161">
        <v>50965</v>
      </c>
      <c r="E18" s="164">
        <v>13000000</v>
      </c>
      <c r="F18">
        <v>2.5099999999999998</v>
      </c>
    </row>
    <row r="19" spans="1:7" x14ac:dyDescent="0.25">
      <c r="A19" t="s">
        <v>1230</v>
      </c>
      <c r="B19" t="s">
        <v>1243</v>
      </c>
      <c r="C19" s="161">
        <v>41859</v>
      </c>
      <c r="D19" s="161">
        <v>49164</v>
      </c>
      <c r="E19" s="132">
        <v>6500000</v>
      </c>
      <c r="F19">
        <v>2.6</v>
      </c>
      <c r="G19" t="s">
        <v>1240</v>
      </c>
    </row>
    <row r="20" spans="1:7" x14ac:dyDescent="0.25">
      <c r="A20" t="s">
        <v>1163</v>
      </c>
      <c r="B20" t="s">
        <v>1243</v>
      </c>
      <c r="C20" s="161">
        <v>41865</v>
      </c>
      <c r="D20" s="161">
        <v>45152</v>
      </c>
      <c r="E20" s="164">
        <v>4000000</v>
      </c>
      <c r="F20">
        <v>1.49</v>
      </c>
    </row>
    <row r="21" spans="1:7" x14ac:dyDescent="0.25">
      <c r="A21" t="s">
        <v>1201</v>
      </c>
      <c r="B21" t="s">
        <v>1243</v>
      </c>
      <c r="C21" s="161">
        <v>41865</v>
      </c>
      <c r="D21" s="161">
        <v>49170</v>
      </c>
      <c r="E21" s="164">
        <v>11000000</v>
      </c>
      <c r="F21">
        <v>2.41</v>
      </c>
      <c r="G21" t="s">
        <v>1240</v>
      </c>
    </row>
    <row r="22" spans="1:7" x14ac:dyDescent="0.25">
      <c r="A22" t="s">
        <v>1209</v>
      </c>
      <c r="B22" t="s">
        <v>1243</v>
      </c>
      <c r="C22" s="161">
        <v>41871</v>
      </c>
      <c r="D22" s="161">
        <v>47350</v>
      </c>
      <c r="E22" s="164">
        <v>10000000</v>
      </c>
      <c r="F22">
        <v>2.15</v>
      </c>
      <c r="G22" t="s">
        <v>1240</v>
      </c>
    </row>
    <row r="23" spans="1:7" x14ac:dyDescent="0.25">
      <c r="A23" t="s">
        <v>1160</v>
      </c>
      <c r="B23" t="s">
        <v>1243</v>
      </c>
      <c r="C23" s="161">
        <v>41879</v>
      </c>
      <c r="D23" s="161">
        <v>45532</v>
      </c>
      <c r="E23" s="164">
        <v>5000000</v>
      </c>
      <c r="F23">
        <v>1.42</v>
      </c>
    </row>
    <row r="24" spans="1:7" x14ac:dyDescent="0.25">
      <c r="A24" t="s">
        <v>1161</v>
      </c>
      <c r="B24" t="s">
        <v>1243</v>
      </c>
      <c r="C24" s="161">
        <v>41879</v>
      </c>
      <c r="D24" s="161">
        <v>45166</v>
      </c>
      <c r="E24" s="164">
        <v>5000000</v>
      </c>
      <c r="F24">
        <v>1.3</v>
      </c>
    </row>
    <row r="25" spans="1:7" x14ac:dyDescent="0.25">
      <c r="A25" t="s">
        <v>1164</v>
      </c>
      <c r="B25" t="s">
        <v>1243</v>
      </c>
      <c r="C25" s="161">
        <v>41911</v>
      </c>
      <c r="D25" s="161">
        <v>49216</v>
      </c>
      <c r="E25" s="164">
        <v>5000000</v>
      </c>
      <c r="F25">
        <v>2.11</v>
      </c>
    </row>
    <row r="26" spans="1:7" x14ac:dyDescent="0.25">
      <c r="A26" t="s">
        <v>1165</v>
      </c>
      <c r="B26" t="s">
        <v>1243</v>
      </c>
      <c r="C26" s="161">
        <v>41928</v>
      </c>
      <c r="D26" s="161">
        <v>49233</v>
      </c>
      <c r="E26" s="164">
        <v>5000000</v>
      </c>
      <c r="F26">
        <v>2.04</v>
      </c>
    </row>
    <row r="27" spans="1:7" x14ac:dyDescent="0.25">
      <c r="A27" t="s">
        <v>1166</v>
      </c>
      <c r="B27" t="s">
        <v>1243</v>
      </c>
      <c r="C27" s="161">
        <v>41939</v>
      </c>
      <c r="D27" s="161">
        <v>50705</v>
      </c>
      <c r="E27" s="164">
        <v>20000000</v>
      </c>
      <c r="F27">
        <v>2.2949999999999999</v>
      </c>
    </row>
    <row r="28" spans="1:7" x14ac:dyDescent="0.25">
      <c r="A28" t="s">
        <v>1216</v>
      </c>
      <c r="B28" t="s">
        <v>1243</v>
      </c>
      <c r="C28" s="161">
        <v>42003</v>
      </c>
      <c r="D28" s="161">
        <v>52961</v>
      </c>
      <c r="E28" s="132">
        <v>25000000</v>
      </c>
      <c r="F28">
        <v>2.04</v>
      </c>
      <c r="G28" t="s">
        <v>1240</v>
      </c>
    </row>
    <row r="29" spans="1:7" x14ac:dyDescent="0.25">
      <c r="A29" t="s">
        <v>1156</v>
      </c>
      <c r="B29" t="s">
        <v>1243</v>
      </c>
      <c r="C29" s="161">
        <v>42052</v>
      </c>
      <c r="D29" s="161">
        <v>53010</v>
      </c>
      <c r="E29" s="164">
        <v>20000000</v>
      </c>
      <c r="F29">
        <v>1.9730000000000001</v>
      </c>
    </row>
    <row r="30" spans="1:7" x14ac:dyDescent="0.25">
      <c r="A30" t="s">
        <v>1206</v>
      </c>
      <c r="B30" t="s">
        <v>1243</v>
      </c>
      <c r="C30" s="161">
        <v>42073</v>
      </c>
      <c r="D30" s="161">
        <v>45726</v>
      </c>
      <c r="E30" s="164">
        <v>2000000</v>
      </c>
      <c r="F30">
        <v>1.01</v>
      </c>
      <c r="G30" t="s">
        <v>1240</v>
      </c>
    </row>
    <row r="31" spans="1:7" x14ac:dyDescent="0.25">
      <c r="A31" t="s">
        <v>1220</v>
      </c>
      <c r="B31" t="s">
        <v>1243</v>
      </c>
      <c r="C31" s="161">
        <v>42073</v>
      </c>
      <c r="D31" s="161">
        <v>45726</v>
      </c>
      <c r="E31" s="132">
        <v>10000000</v>
      </c>
      <c r="F31">
        <v>1.01</v>
      </c>
      <c r="G31" t="s">
        <v>1240</v>
      </c>
    </row>
    <row r="32" spans="1:7" x14ac:dyDescent="0.25">
      <c r="A32" t="s">
        <v>1227</v>
      </c>
      <c r="B32" t="s">
        <v>1243</v>
      </c>
      <c r="C32" s="161">
        <v>42083</v>
      </c>
      <c r="D32" s="161">
        <v>45736</v>
      </c>
      <c r="E32" s="132">
        <v>812600</v>
      </c>
      <c r="F32">
        <v>0.75</v>
      </c>
      <c r="G32" t="s">
        <v>1240</v>
      </c>
    </row>
    <row r="33" spans="1:7" x14ac:dyDescent="0.25">
      <c r="A33" t="s">
        <v>1157</v>
      </c>
      <c r="B33" t="s">
        <v>1243</v>
      </c>
      <c r="C33" s="161">
        <v>42200</v>
      </c>
      <c r="D33" s="161">
        <v>45124</v>
      </c>
      <c r="E33" s="164">
        <v>15000000</v>
      </c>
      <c r="F33">
        <v>1.06</v>
      </c>
    </row>
    <row r="34" spans="1:7" x14ac:dyDescent="0.25">
      <c r="A34" t="s">
        <v>1158</v>
      </c>
      <c r="B34" t="s">
        <v>1243</v>
      </c>
      <c r="C34" s="161">
        <v>42230</v>
      </c>
      <c r="D34" s="161">
        <v>53188</v>
      </c>
      <c r="E34" s="164">
        <v>5000000</v>
      </c>
      <c r="F34">
        <v>2.17</v>
      </c>
    </row>
    <row r="35" spans="1:7" x14ac:dyDescent="0.25">
      <c r="A35" t="s">
        <v>1213</v>
      </c>
      <c r="B35" t="s">
        <v>1243</v>
      </c>
      <c r="C35" s="161">
        <v>42263</v>
      </c>
      <c r="D35" s="161">
        <v>47742</v>
      </c>
      <c r="E35" s="132">
        <v>5000000</v>
      </c>
      <c r="F35">
        <v>2</v>
      </c>
      <c r="G35" t="s">
        <v>1240</v>
      </c>
    </row>
    <row r="36" spans="1:7" x14ac:dyDescent="0.25">
      <c r="A36" t="s">
        <v>1231</v>
      </c>
      <c r="B36" t="s">
        <v>1243</v>
      </c>
      <c r="C36" s="161">
        <v>42263</v>
      </c>
      <c r="D36" s="161">
        <v>47742</v>
      </c>
      <c r="E36" s="132">
        <v>5000000</v>
      </c>
      <c r="F36">
        <v>2</v>
      </c>
      <c r="G36" t="s">
        <v>1240</v>
      </c>
    </row>
    <row r="37" spans="1:7" x14ac:dyDescent="0.25">
      <c r="A37" t="s">
        <v>1214</v>
      </c>
      <c r="B37" t="s">
        <v>1243</v>
      </c>
      <c r="C37" s="161">
        <v>42320</v>
      </c>
      <c r="D37" s="161">
        <v>46338</v>
      </c>
      <c r="E37" s="132">
        <v>10000000</v>
      </c>
      <c r="F37">
        <v>1.53</v>
      </c>
      <c r="G37" t="s">
        <v>1240</v>
      </c>
    </row>
    <row r="38" spans="1:7" x14ac:dyDescent="0.25">
      <c r="A38" t="s">
        <v>1217</v>
      </c>
      <c r="B38" t="s">
        <v>1243</v>
      </c>
      <c r="C38" s="161">
        <v>42384</v>
      </c>
      <c r="D38" s="161">
        <v>46037</v>
      </c>
      <c r="E38" s="132">
        <v>8792300</v>
      </c>
      <c r="F38">
        <v>1.3</v>
      </c>
      <c r="G38" t="s">
        <v>1240</v>
      </c>
    </row>
    <row r="39" spans="1:7" x14ac:dyDescent="0.25">
      <c r="A39" t="s">
        <v>1167</v>
      </c>
      <c r="B39" t="s">
        <v>1243</v>
      </c>
      <c r="C39" s="161">
        <v>42397</v>
      </c>
      <c r="D39" s="161">
        <v>46050</v>
      </c>
      <c r="E39" s="164">
        <v>15000000</v>
      </c>
      <c r="F39">
        <v>1.2949999999999999</v>
      </c>
    </row>
    <row r="40" spans="1:7" x14ac:dyDescent="0.25">
      <c r="A40" t="s">
        <v>1224</v>
      </c>
      <c r="B40" t="s">
        <v>1243</v>
      </c>
      <c r="C40" s="161">
        <v>42475</v>
      </c>
      <c r="D40" s="161">
        <v>47953</v>
      </c>
      <c r="E40" s="132">
        <v>3000000</v>
      </c>
      <c r="F40">
        <v>1.41</v>
      </c>
      <c r="G40" t="s">
        <v>1240</v>
      </c>
    </row>
    <row r="41" spans="1:7" x14ac:dyDescent="0.25">
      <c r="A41" t="s">
        <v>1225</v>
      </c>
      <c r="B41" t="s">
        <v>1243</v>
      </c>
      <c r="C41" s="161">
        <v>42475</v>
      </c>
      <c r="D41" s="161">
        <v>47953</v>
      </c>
      <c r="E41" s="132">
        <v>4000000</v>
      </c>
      <c r="F41">
        <v>1.41</v>
      </c>
      <c r="G41" t="s">
        <v>1240</v>
      </c>
    </row>
    <row r="42" spans="1:7" x14ac:dyDescent="0.25">
      <c r="A42" t="s">
        <v>1226</v>
      </c>
      <c r="B42" t="s">
        <v>1243</v>
      </c>
      <c r="C42" s="161">
        <v>42475</v>
      </c>
      <c r="D42" s="161">
        <v>47953</v>
      </c>
      <c r="E42" s="132">
        <v>8000000</v>
      </c>
      <c r="F42">
        <v>1.41</v>
      </c>
      <c r="G42" t="s">
        <v>1240</v>
      </c>
    </row>
    <row r="43" spans="1:7" x14ac:dyDescent="0.25">
      <c r="A43" t="s">
        <v>1232</v>
      </c>
      <c r="B43" t="s">
        <v>1243</v>
      </c>
      <c r="C43" s="161">
        <v>42601</v>
      </c>
      <c r="D43" s="161">
        <v>46253</v>
      </c>
      <c r="E43" s="132">
        <v>7000000</v>
      </c>
      <c r="F43">
        <v>0.84</v>
      </c>
      <c r="G43" t="s">
        <v>1240</v>
      </c>
    </row>
    <row r="44" spans="1:7" x14ac:dyDescent="0.25">
      <c r="A44" t="s">
        <v>1202</v>
      </c>
      <c r="B44" t="s">
        <v>1243</v>
      </c>
      <c r="C44" s="161">
        <v>42622</v>
      </c>
      <c r="D44" s="161">
        <v>46274</v>
      </c>
      <c r="E44" s="164">
        <v>2500000</v>
      </c>
      <c r="F44">
        <v>0.73</v>
      </c>
      <c r="G44" t="s">
        <v>1240</v>
      </c>
    </row>
    <row r="45" spans="1:7" x14ac:dyDescent="0.25">
      <c r="A45" t="s">
        <v>1203</v>
      </c>
      <c r="B45" t="s">
        <v>1243</v>
      </c>
      <c r="C45" s="161">
        <v>42629</v>
      </c>
      <c r="D45" s="161">
        <v>47742</v>
      </c>
      <c r="E45" s="164">
        <v>15000000</v>
      </c>
      <c r="F45">
        <v>1.1000000000000001</v>
      </c>
      <c r="G45" t="s">
        <v>1240</v>
      </c>
    </row>
    <row r="46" spans="1:7" x14ac:dyDescent="0.25">
      <c r="A46" t="s">
        <v>1223</v>
      </c>
      <c r="B46" t="s">
        <v>1243</v>
      </c>
      <c r="C46" s="161">
        <v>42629</v>
      </c>
      <c r="D46" s="161">
        <v>49566</v>
      </c>
      <c r="E46" s="132">
        <v>15000000</v>
      </c>
      <c r="F46">
        <v>1.27</v>
      </c>
      <c r="G46" t="s">
        <v>1240</v>
      </c>
    </row>
    <row r="47" spans="1:7" x14ac:dyDescent="0.25">
      <c r="A47" t="s">
        <v>1168</v>
      </c>
      <c r="B47" t="s">
        <v>1243</v>
      </c>
      <c r="C47" s="161">
        <v>42641</v>
      </c>
      <c r="D47" s="161">
        <v>46293</v>
      </c>
      <c r="E47" s="164">
        <v>500000000</v>
      </c>
      <c r="F47">
        <v>0.375</v>
      </c>
    </row>
    <row r="48" spans="1:7" x14ac:dyDescent="0.25">
      <c r="A48" t="s">
        <v>1208</v>
      </c>
      <c r="B48" t="s">
        <v>1243</v>
      </c>
      <c r="C48" s="161">
        <v>42670</v>
      </c>
      <c r="D48" s="161">
        <v>48514</v>
      </c>
      <c r="E48" s="164">
        <v>5000000</v>
      </c>
      <c r="F48">
        <v>1.25</v>
      </c>
      <c r="G48" t="s">
        <v>1240</v>
      </c>
    </row>
    <row r="49" spans="1:7" x14ac:dyDescent="0.25">
      <c r="A49" t="s">
        <v>1210</v>
      </c>
      <c r="B49" t="s">
        <v>1243</v>
      </c>
      <c r="C49" s="161">
        <v>42670</v>
      </c>
      <c r="D49" s="161">
        <v>48514</v>
      </c>
      <c r="E49" s="132">
        <v>5000000</v>
      </c>
      <c r="F49">
        <v>1.25</v>
      </c>
      <c r="G49" t="s">
        <v>1240</v>
      </c>
    </row>
    <row r="50" spans="1:7" x14ac:dyDescent="0.25">
      <c r="A50" t="s">
        <v>1222</v>
      </c>
      <c r="B50" t="s">
        <v>1243</v>
      </c>
      <c r="C50" s="161">
        <v>42670</v>
      </c>
      <c r="D50" s="161">
        <v>48514</v>
      </c>
      <c r="E50" s="132">
        <v>5000000</v>
      </c>
      <c r="F50">
        <v>1.25</v>
      </c>
      <c r="G50" t="s">
        <v>1240</v>
      </c>
    </row>
    <row r="51" spans="1:7" x14ac:dyDescent="0.25">
      <c r="A51" t="s">
        <v>1221</v>
      </c>
      <c r="B51" t="s">
        <v>1243</v>
      </c>
      <c r="C51" s="161">
        <v>42781</v>
      </c>
      <c r="D51" s="161">
        <v>49037</v>
      </c>
      <c r="E51" s="132">
        <v>8000000</v>
      </c>
      <c r="F51">
        <v>1.75</v>
      </c>
      <c r="G51" t="s">
        <v>1240</v>
      </c>
    </row>
    <row r="52" spans="1:7" x14ac:dyDescent="0.25">
      <c r="A52" t="s">
        <v>1211</v>
      </c>
      <c r="B52" t="s">
        <v>1243</v>
      </c>
      <c r="C52" s="161">
        <v>42817</v>
      </c>
      <c r="D52" s="161">
        <v>48296</v>
      </c>
      <c r="E52" s="132">
        <v>10000000</v>
      </c>
      <c r="F52">
        <v>1.68</v>
      </c>
      <c r="G52" t="s">
        <v>1240</v>
      </c>
    </row>
    <row r="53" spans="1:7" x14ac:dyDescent="0.25">
      <c r="A53" t="s">
        <v>1233</v>
      </c>
      <c r="B53" t="s">
        <v>1243</v>
      </c>
      <c r="C53" s="161">
        <v>42873</v>
      </c>
      <c r="D53" s="161">
        <v>48352</v>
      </c>
      <c r="E53" s="132">
        <v>15000000</v>
      </c>
      <c r="F53">
        <v>1.6</v>
      </c>
      <c r="G53" t="s">
        <v>1240</v>
      </c>
    </row>
    <row r="54" spans="1:7" x14ac:dyDescent="0.25">
      <c r="A54" t="s">
        <v>1169</v>
      </c>
      <c r="B54" t="s">
        <v>1243</v>
      </c>
      <c r="C54" s="161">
        <v>43096</v>
      </c>
      <c r="D54" s="161">
        <v>44911</v>
      </c>
      <c r="E54" s="164">
        <v>10000000</v>
      </c>
      <c r="F54">
        <v>0.17</v>
      </c>
    </row>
    <row r="55" spans="1:7" x14ac:dyDescent="0.25">
      <c r="A55" t="s">
        <v>1170</v>
      </c>
      <c r="B55" t="s">
        <v>1243</v>
      </c>
      <c r="C55" s="161">
        <v>43138</v>
      </c>
      <c r="D55" s="161">
        <v>46790</v>
      </c>
      <c r="E55" s="164">
        <v>23000000</v>
      </c>
      <c r="F55">
        <v>1.04</v>
      </c>
    </row>
    <row r="56" spans="1:7" x14ac:dyDescent="0.25">
      <c r="A56" t="s">
        <v>1171</v>
      </c>
      <c r="B56" t="s">
        <v>1243</v>
      </c>
      <c r="C56" s="161">
        <v>43242</v>
      </c>
      <c r="D56" s="161">
        <v>45618</v>
      </c>
      <c r="E56" s="164">
        <v>10000000</v>
      </c>
      <c r="F56">
        <v>0.5</v>
      </c>
    </row>
    <row r="57" spans="1:7" x14ac:dyDescent="0.25">
      <c r="A57" t="s">
        <v>1172</v>
      </c>
      <c r="B57" t="s">
        <v>1243</v>
      </c>
      <c r="C57" s="161">
        <v>43293</v>
      </c>
      <c r="D57" s="161">
        <v>46946</v>
      </c>
      <c r="E57" s="164">
        <v>500000000</v>
      </c>
      <c r="F57">
        <v>0.875</v>
      </c>
    </row>
    <row r="58" spans="1:7" x14ac:dyDescent="0.25">
      <c r="A58" t="s">
        <v>1173</v>
      </c>
      <c r="B58" t="s">
        <v>1243</v>
      </c>
      <c r="C58" s="161">
        <v>43448</v>
      </c>
      <c r="D58" s="161">
        <v>54406</v>
      </c>
      <c r="E58" s="164">
        <v>50000000</v>
      </c>
      <c r="F58">
        <v>2</v>
      </c>
    </row>
    <row r="59" spans="1:7" x14ac:dyDescent="0.25">
      <c r="A59" t="s">
        <v>1174</v>
      </c>
      <c r="B59" t="s">
        <v>1243</v>
      </c>
      <c r="C59" s="161">
        <v>43448</v>
      </c>
      <c r="D59" s="161">
        <v>54406</v>
      </c>
      <c r="E59" s="164">
        <v>1000000</v>
      </c>
      <c r="F59">
        <v>2</v>
      </c>
    </row>
    <row r="60" spans="1:7" x14ac:dyDescent="0.25">
      <c r="A60" t="s">
        <v>1179</v>
      </c>
      <c r="B60" t="s">
        <v>1243</v>
      </c>
      <c r="C60" s="161">
        <v>43452</v>
      </c>
      <c r="D60" s="161">
        <v>54410</v>
      </c>
      <c r="E60" s="164">
        <v>32459936.879999999</v>
      </c>
      <c r="F60">
        <v>2.105</v>
      </c>
    </row>
    <row r="61" spans="1:7" x14ac:dyDescent="0.25">
      <c r="A61" t="s">
        <v>1175</v>
      </c>
      <c r="B61" t="s">
        <v>1243</v>
      </c>
      <c r="C61" s="161">
        <v>43490</v>
      </c>
      <c r="D61" s="161">
        <v>50795</v>
      </c>
      <c r="E61" s="164">
        <v>10000000</v>
      </c>
      <c r="F61">
        <v>1.67</v>
      </c>
    </row>
    <row r="62" spans="1:7" x14ac:dyDescent="0.25">
      <c r="A62" t="s">
        <v>1176</v>
      </c>
      <c r="B62" t="s">
        <v>1243</v>
      </c>
      <c r="C62" s="161">
        <v>43490</v>
      </c>
      <c r="D62" s="161">
        <v>50795</v>
      </c>
      <c r="E62" s="164">
        <v>5000000</v>
      </c>
      <c r="F62">
        <v>1.67</v>
      </c>
    </row>
    <row r="63" spans="1:7" x14ac:dyDescent="0.25">
      <c r="A63" t="s">
        <v>1177</v>
      </c>
      <c r="B63" t="s">
        <v>1243</v>
      </c>
      <c r="C63" s="161">
        <v>43490</v>
      </c>
      <c r="D63" s="161">
        <v>50795</v>
      </c>
      <c r="E63" s="164">
        <v>4000000</v>
      </c>
      <c r="F63">
        <v>1.67</v>
      </c>
    </row>
    <row r="64" spans="1:7" x14ac:dyDescent="0.25">
      <c r="A64" t="s">
        <v>1178</v>
      </c>
      <c r="B64" t="s">
        <v>1243</v>
      </c>
      <c r="C64" s="161">
        <v>43504</v>
      </c>
      <c r="D64" s="161">
        <v>50444</v>
      </c>
      <c r="E64" s="164">
        <v>10724018.68</v>
      </c>
      <c r="F64">
        <v>1.3125368399999999</v>
      </c>
    </row>
    <row r="65" spans="1:6" x14ac:dyDescent="0.25">
      <c r="A65" t="s">
        <v>1180</v>
      </c>
      <c r="B65" t="s">
        <v>1243</v>
      </c>
      <c r="C65" s="161">
        <v>43662</v>
      </c>
      <c r="D65" s="161">
        <v>46013</v>
      </c>
      <c r="E65" s="164">
        <v>20000000</v>
      </c>
      <c r="F65">
        <v>0.1</v>
      </c>
    </row>
    <row r="66" spans="1:6" x14ac:dyDescent="0.25">
      <c r="A66" t="s">
        <v>1182</v>
      </c>
      <c r="B66" t="s">
        <v>1243</v>
      </c>
      <c r="C66" s="161">
        <v>43756</v>
      </c>
      <c r="D66" s="161">
        <v>47409</v>
      </c>
      <c r="E66" s="164">
        <v>10000000</v>
      </c>
      <c r="F66">
        <v>0.14000000000000001</v>
      </c>
    </row>
    <row r="67" spans="1:6" x14ac:dyDescent="0.25">
      <c r="A67" t="s">
        <v>1181</v>
      </c>
      <c r="B67" t="s">
        <v>1243</v>
      </c>
      <c r="C67" s="161">
        <v>43775</v>
      </c>
      <c r="D67" s="161">
        <v>47428</v>
      </c>
      <c r="E67" s="164">
        <v>10000000</v>
      </c>
      <c r="F67">
        <v>0.24</v>
      </c>
    </row>
    <row r="68" spans="1:6" x14ac:dyDescent="0.25">
      <c r="A68" t="s">
        <v>1185</v>
      </c>
      <c r="B68" t="s">
        <v>1243</v>
      </c>
      <c r="C68" s="161">
        <v>43852</v>
      </c>
      <c r="D68" s="161">
        <v>49331</v>
      </c>
      <c r="E68" s="164">
        <v>500000000</v>
      </c>
      <c r="F68">
        <v>0.5</v>
      </c>
    </row>
    <row r="69" spans="1:6" x14ac:dyDescent="0.25">
      <c r="A69" t="s">
        <v>1184</v>
      </c>
      <c r="B69" t="s">
        <v>1243</v>
      </c>
      <c r="C69" s="161">
        <v>43887</v>
      </c>
      <c r="D69" s="161">
        <v>47540</v>
      </c>
      <c r="E69" s="164">
        <v>5000000</v>
      </c>
      <c r="F69">
        <v>0.158</v>
      </c>
    </row>
    <row r="70" spans="1:6" x14ac:dyDescent="0.25">
      <c r="A70" t="s">
        <v>1183</v>
      </c>
      <c r="B70" t="s">
        <v>1243</v>
      </c>
      <c r="C70" s="161">
        <v>43962</v>
      </c>
      <c r="D70" s="161">
        <v>45057</v>
      </c>
      <c r="E70" s="164">
        <v>3000000</v>
      </c>
      <c r="F70">
        <v>1.071</v>
      </c>
    </row>
    <row r="71" spans="1:6" x14ac:dyDescent="0.25">
      <c r="A71" t="s">
        <v>1187</v>
      </c>
      <c r="B71" t="s">
        <v>1243</v>
      </c>
      <c r="C71" s="161">
        <v>44424</v>
      </c>
      <c r="D71" s="161">
        <v>46251</v>
      </c>
      <c r="E71" s="132">
        <v>25000000</v>
      </c>
      <c r="F71">
        <v>0.01</v>
      </c>
    </row>
    <row r="72" spans="1:6" x14ac:dyDescent="0.25">
      <c r="A72" t="s">
        <v>1188</v>
      </c>
      <c r="B72" t="s">
        <v>1243</v>
      </c>
      <c r="C72" s="161">
        <v>44435</v>
      </c>
      <c r="D72" s="161">
        <v>51740</v>
      </c>
      <c r="E72" s="132">
        <v>10000000</v>
      </c>
      <c r="F72">
        <v>0.72499999999999998</v>
      </c>
    </row>
    <row r="73" spans="1:6" x14ac:dyDescent="0.25">
      <c r="A73" t="s">
        <v>1186</v>
      </c>
      <c r="B73" t="s">
        <v>1243</v>
      </c>
      <c r="C73" s="161">
        <v>44454</v>
      </c>
      <c r="D73" s="161">
        <v>46280</v>
      </c>
      <c r="E73" s="132">
        <v>3000000</v>
      </c>
      <c r="F73">
        <v>0</v>
      </c>
    </row>
    <row r="74" spans="1:6" x14ac:dyDescent="0.25">
      <c r="A74" t="s">
        <v>1189</v>
      </c>
      <c r="B74" t="s">
        <v>1243</v>
      </c>
      <c r="C74" s="161">
        <v>44489</v>
      </c>
      <c r="D74" s="161">
        <v>49968</v>
      </c>
      <c r="E74" s="132">
        <v>10000000</v>
      </c>
      <c r="F74">
        <v>0.83499999999999996</v>
      </c>
    </row>
    <row r="75" spans="1:6" x14ac:dyDescent="0.25">
      <c r="A75" t="s">
        <v>1190</v>
      </c>
      <c r="B75" t="s">
        <v>1243</v>
      </c>
      <c r="C75" s="161">
        <v>44504</v>
      </c>
      <c r="D75" s="161">
        <v>48156</v>
      </c>
      <c r="E75" s="132">
        <v>30000000</v>
      </c>
      <c r="F75">
        <v>0.40600000000000003</v>
      </c>
    </row>
    <row r="76" spans="1:6" x14ac:dyDescent="0.25">
      <c r="A76" t="s">
        <v>1191</v>
      </c>
      <c r="B76" t="s">
        <v>1243</v>
      </c>
      <c r="C76" s="161">
        <v>44609</v>
      </c>
      <c r="D76" s="161">
        <v>51914</v>
      </c>
      <c r="E76" s="132">
        <v>10000000</v>
      </c>
      <c r="F76">
        <v>1.48</v>
      </c>
    </row>
    <row r="77" spans="1:6" x14ac:dyDescent="0.25">
      <c r="A77" t="s">
        <v>1192</v>
      </c>
      <c r="B77" t="s">
        <v>1243</v>
      </c>
      <c r="C77" s="161">
        <v>44651</v>
      </c>
      <c r="D77" s="161">
        <v>45930</v>
      </c>
      <c r="E77" s="132">
        <v>25000000</v>
      </c>
      <c r="F77">
        <v>0.73</v>
      </c>
    </row>
    <row r="78" spans="1:6" x14ac:dyDescent="0.25">
      <c r="A78" t="s">
        <v>1193</v>
      </c>
      <c r="B78" t="s">
        <v>1243</v>
      </c>
      <c r="C78" s="161">
        <v>44677</v>
      </c>
      <c r="D78" s="161">
        <v>46503</v>
      </c>
      <c r="E78" s="132">
        <v>500000000</v>
      </c>
      <c r="F78">
        <v>1.25</v>
      </c>
    </row>
    <row r="79" spans="1:6" x14ac:dyDescent="0.25">
      <c r="A79" t="s">
        <v>1194</v>
      </c>
      <c r="B79" t="s">
        <v>1243</v>
      </c>
      <c r="C79" s="161">
        <v>44697</v>
      </c>
      <c r="D79" s="161">
        <v>52002</v>
      </c>
      <c r="E79" s="132">
        <v>10000000</v>
      </c>
      <c r="F79">
        <v>2.7869999999999999</v>
      </c>
    </row>
    <row r="80" spans="1:6" x14ac:dyDescent="0.25">
      <c r="A80" t="s">
        <v>1195</v>
      </c>
      <c r="B80" t="s">
        <v>1243</v>
      </c>
      <c r="C80" s="161">
        <v>44740</v>
      </c>
      <c r="D80" s="161">
        <v>47297</v>
      </c>
      <c r="E80" s="132">
        <v>500000000</v>
      </c>
      <c r="F80">
        <v>2.5</v>
      </c>
    </row>
    <row r="81" spans="1:6" x14ac:dyDescent="0.25">
      <c r="A81" t="s">
        <v>1196</v>
      </c>
      <c r="B81" t="s">
        <v>1243</v>
      </c>
      <c r="C81" s="161">
        <v>44742</v>
      </c>
      <c r="D81" s="161">
        <v>52047</v>
      </c>
      <c r="E81" s="132">
        <v>4500000</v>
      </c>
      <c r="F81">
        <v>3.25</v>
      </c>
    </row>
    <row r="82" spans="1:6" x14ac:dyDescent="0.25">
      <c r="A82" t="s">
        <v>1234</v>
      </c>
      <c r="B82" t="s">
        <v>1243</v>
      </c>
      <c r="C82" s="161">
        <v>44799</v>
      </c>
      <c r="D82" s="161">
        <v>50278</v>
      </c>
      <c r="E82" s="132">
        <v>20000000</v>
      </c>
      <c r="F82">
        <v>2.9249999999999998</v>
      </c>
    </row>
    <row r="83" spans="1:6" x14ac:dyDescent="0.25">
      <c r="A83" t="s">
        <v>1235</v>
      </c>
      <c r="B83" t="s">
        <v>1243</v>
      </c>
      <c r="C83" s="161">
        <v>44813</v>
      </c>
      <c r="D83" s="161">
        <v>51753</v>
      </c>
      <c r="E83" s="132">
        <v>5000000</v>
      </c>
      <c r="F83">
        <v>3.25</v>
      </c>
    </row>
    <row r="84" spans="1:6" x14ac:dyDescent="0.25">
      <c r="A84" t="s">
        <v>1236</v>
      </c>
      <c r="B84" t="s">
        <v>1243</v>
      </c>
      <c r="C84" s="161">
        <v>44819</v>
      </c>
      <c r="D84" s="161">
        <v>52124</v>
      </c>
      <c r="E84" s="132">
        <v>3000000</v>
      </c>
      <c r="F84">
        <v>3.15</v>
      </c>
    </row>
    <row r="85" spans="1:6" x14ac:dyDescent="0.25">
      <c r="A85" t="s">
        <v>1237</v>
      </c>
      <c r="B85" t="s">
        <v>1243</v>
      </c>
      <c r="C85" s="161">
        <v>44820</v>
      </c>
      <c r="D85" s="161">
        <v>45628</v>
      </c>
      <c r="E85" s="132">
        <v>50000000</v>
      </c>
      <c r="F85">
        <v>2.2799999999999998</v>
      </c>
    </row>
    <row r="86" spans="1:6" x14ac:dyDescent="0.25">
      <c r="A86" t="s">
        <v>1238</v>
      </c>
      <c r="B86" t="s">
        <v>1243</v>
      </c>
      <c r="C86" s="161">
        <v>44840</v>
      </c>
      <c r="D86" s="161">
        <v>50136</v>
      </c>
      <c r="E86" s="132">
        <v>20000000</v>
      </c>
      <c r="F86">
        <v>4.0599999999999996</v>
      </c>
    </row>
    <row r="87" spans="1:6" x14ac:dyDescent="0.25">
      <c r="C87" s="132"/>
      <c r="E87" s="132"/>
    </row>
  </sheetData>
  <sortState xmlns:xlrd2="http://schemas.microsoft.com/office/spreadsheetml/2017/richdata2" ref="A2:G86">
    <sortCondition ref="C2:C86"/>
  </sortState>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2019-02-04T11:49:20Z</cp:lastPrinted>
  <dcterms:created xsi:type="dcterms:W3CDTF">2016-04-21T08:07:20Z</dcterms:created>
  <dcterms:modified xsi:type="dcterms:W3CDTF">2023-01-12T06:59:49Z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2022-04-04T10:37:15Z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573f5d73-6ddc-4428-8ecb-7395c2fc011d</vt:lpwstr>
  </property>
  <property fmtid="{D5CDD505-2E9C-101B-9397-08002B2CF9AE}" pid="8" name="MSIP_Label_d8503651-fa9b-4fb8-aece-88b25789a4e2_ContentBits">
    <vt:lpwstr>0</vt:lpwstr>
  </property>
</Properties>
</file>