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E9831E2B-9C49-4EF0-9B72-E4FB5743636E}" xr6:coauthVersionLast="47" xr6:coauthVersionMax="47"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_xlnm._FilterDatabase" localSheetId="5" hidden="1">'Bond list'!$A$1:$B$50</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7" i="14" l="1"/>
  <c r="F100" i="9" l="1"/>
  <c r="C167" i="8"/>
  <c r="D167" i="8"/>
  <c r="C58" i="8"/>
  <c r="F53" i="8" s="1"/>
  <c r="D309" i="9"/>
  <c r="G303" i="9" s="1"/>
  <c r="C309" i="9"/>
  <c r="F301" i="9" s="1"/>
  <c r="D296" i="9"/>
  <c r="G277" i="9" s="1"/>
  <c r="C296" i="9"/>
  <c r="F277" i="9" s="1"/>
  <c r="D208" i="9"/>
  <c r="G200" i="9" s="1"/>
  <c r="C208" i="9"/>
  <c r="F200" i="9" s="1"/>
  <c r="F174" i="9"/>
  <c r="D195" i="9"/>
  <c r="G172" i="9" s="1"/>
  <c r="C195" i="9"/>
  <c r="F171" i="9" s="1"/>
  <c r="F102" i="9"/>
  <c r="C100" i="8"/>
  <c r="F97" i="8" s="1"/>
  <c r="G171" i="9" l="1"/>
  <c r="F272" i="9"/>
  <c r="G301" i="9"/>
  <c r="F99" i="8"/>
  <c r="G206" i="9"/>
  <c r="G205" i="9"/>
  <c r="G302" i="9"/>
  <c r="G174" i="9"/>
  <c r="F96" i="8"/>
  <c r="F204" i="9"/>
  <c r="F205" i="9"/>
  <c r="G204" i="9"/>
  <c r="F201" i="9"/>
  <c r="G201" i="9"/>
  <c r="G273" i="9"/>
  <c r="F302" i="9"/>
  <c r="F202" i="9"/>
  <c r="G202" i="9"/>
  <c r="G276" i="9"/>
  <c r="F303" i="9"/>
  <c r="F203" i="9"/>
  <c r="G203" i="9"/>
  <c r="G275" i="9"/>
  <c r="F304" i="9"/>
  <c r="F305" i="9"/>
  <c r="F206" i="9"/>
  <c r="F207" i="9"/>
  <c r="G207" i="9"/>
  <c r="G272" i="9"/>
  <c r="G274" i="9"/>
  <c r="F273" i="9"/>
  <c r="F276" i="9"/>
  <c r="F275" i="9"/>
  <c r="F274" i="9"/>
  <c r="F172" i="9"/>
  <c r="F173" i="9"/>
  <c r="G173" i="9"/>
  <c r="G175" i="9" l="1"/>
  <c r="G176" i="9"/>
  <c r="F175" i="9"/>
  <c r="F176" i="9"/>
  <c r="F143" i="9"/>
  <c r="F108" i="9"/>
  <c r="F107" i="9"/>
  <c r="F106" i="9"/>
  <c r="F105" i="9"/>
  <c r="F104" i="9"/>
  <c r="F103" i="9"/>
  <c r="F101" i="9"/>
  <c r="D99" i="9"/>
  <c r="C99" i="9"/>
  <c r="D44" i="9"/>
  <c r="C44" i="9"/>
  <c r="F99" i="9" l="1"/>
  <c r="F28" i="9"/>
  <c r="C15" i="9"/>
  <c r="G165" i="8"/>
  <c r="F164" i="8"/>
  <c r="D153" i="8"/>
  <c r="G138" i="8" s="1"/>
  <c r="C153" i="8"/>
  <c r="F138" i="8" s="1"/>
  <c r="D127" i="8"/>
  <c r="G112" i="8" s="1"/>
  <c r="C127" i="8"/>
  <c r="F112" i="8" s="1"/>
  <c r="F98" i="8"/>
  <c r="C77" i="8"/>
  <c r="F13" i="9" l="1"/>
  <c r="F12" i="9"/>
  <c r="F70" i="8"/>
  <c r="F76" i="8"/>
  <c r="F80" i="8"/>
  <c r="G164" i="8"/>
  <c r="F94" i="8"/>
  <c r="F93" i="8"/>
  <c r="F73" i="8"/>
  <c r="F78" i="8"/>
  <c r="F72" i="8"/>
  <c r="F74" i="8"/>
  <c r="F79" i="8"/>
  <c r="F165" i="8"/>
  <c r="F82" i="8"/>
  <c r="F14" i="9"/>
  <c r="F71" i="8"/>
  <c r="F75" i="8"/>
  <c r="F95" i="8"/>
  <c r="F100" i="8" l="1"/>
  <c r="F15" i="9"/>
  <c r="F77" i="8"/>
  <c r="G308" i="9" l="1"/>
  <c r="F308" i="9"/>
  <c r="G305" i="9" l="1"/>
  <c r="F307" i="9"/>
  <c r="G304" i="9"/>
  <c r="F306" i="9"/>
  <c r="G307" i="9"/>
  <c r="G306" i="9"/>
  <c r="D331" i="9" l="1"/>
  <c r="G336" i="9" s="1"/>
  <c r="C331" i="9"/>
  <c r="F329" i="9" s="1"/>
  <c r="G294" i="9"/>
  <c r="F295" i="9"/>
  <c r="D230" i="9"/>
  <c r="G235" i="9" s="1"/>
  <c r="C230" i="9"/>
  <c r="F228" i="9" s="1"/>
  <c r="G212" i="9"/>
  <c r="G193" i="9"/>
  <c r="F194" i="9"/>
  <c r="F77" i="9"/>
  <c r="D77" i="9"/>
  <c r="C77" i="9"/>
  <c r="F73" i="9"/>
  <c r="D73" i="9"/>
  <c r="C73" i="9"/>
  <c r="F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F166" i="8"/>
  <c r="G141" i="8"/>
  <c r="F160" i="8"/>
  <c r="G135" i="8"/>
  <c r="F136" i="8"/>
  <c r="G125" i="8"/>
  <c r="D100" i="8"/>
  <c r="G109" i="8" s="1"/>
  <c r="F110" i="8"/>
  <c r="D77" i="8"/>
  <c r="G82" i="8" s="1"/>
  <c r="F64" i="8"/>
  <c r="C15" i="8"/>
  <c r="F314" i="9" l="1"/>
  <c r="F213" i="9"/>
  <c r="G325" i="9"/>
  <c r="G95" i="8"/>
  <c r="G74" i="8"/>
  <c r="G98" i="8"/>
  <c r="G326" i="9"/>
  <c r="G70" i="8"/>
  <c r="G113" i="8"/>
  <c r="G119" i="8"/>
  <c r="F278" i="9"/>
  <c r="F177" i="9"/>
  <c r="F182" i="9"/>
  <c r="G71" i="8"/>
  <c r="G75" i="8"/>
  <c r="G80" i="8"/>
  <c r="G72" i="8"/>
  <c r="G76" i="8"/>
  <c r="G73" i="8"/>
  <c r="G224" i="9"/>
  <c r="G311" i="9"/>
  <c r="G329" i="9"/>
  <c r="G332" i="9"/>
  <c r="G81" i="8"/>
  <c r="G78" i="8"/>
  <c r="F186" i="9"/>
  <c r="F287" i="9"/>
  <c r="G186" i="9"/>
  <c r="G177" i="9"/>
  <c r="F195" i="8"/>
  <c r="G87" i="8"/>
  <c r="F198" i="8"/>
  <c r="F204" i="8"/>
  <c r="G116" i="8"/>
  <c r="G122" i="8"/>
  <c r="G236" i="9"/>
  <c r="G287" i="9"/>
  <c r="F180" i="9"/>
  <c r="F189" i="9"/>
  <c r="G225" i="9"/>
  <c r="G228" i="9"/>
  <c r="G231" i="9"/>
  <c r="F281" i="9"/>
  <c r="F290" i="9"/>
  <c r="G323" i="9"/>
  <c r="G327" i="9"/>
  <c r="G330" i="9"/>
  <c r="G334" i="9"/>
  <c r="G86" i="8"/>
  <c r="F200" i="8"/>
  <c r="F209" i="8"/>
  <c r="G222" i="9"/>
  <c r="G226" i="9"/>
  <c r="G229" i="9"/>
  <c r="G233" i="9"/>
  <c r="F283" i="9"/>
  <c r="F292" i="9"/>
  <c r="G324" i="9"/>
  <c r="G328" i="9"/>
  <c r="G335" i="9"/>
  <c r="G278" i="9"/>
  <c r="F194" i="8"/>
  <c r="F203" i="8"/>
  <c r="F213" i="8"/>
  <c r="G223" i="9"/>
  <c r="G227" i="9"/>
  <c r="G234" i="9"/>
  <c r="G337" i="9"/>
  <c r="G166" i="8"/>
  <c r="G147" i="8"/>
  <c r="G151" i="8"/>
  <c r="G144" i="8"/>
  <c r="G131" i="8"/>
  <c r="G136" i="8"/>
  <c r="G114" i="8"/>
  <c r="G117" i="8"/>
  <c r="G120" i="8"/>
  <c r="G123" i="8"/>
  <c r="G126" i="8"/>
  <c r="G128" i="8"/>
  <c r="G133" i="8"/>
  <c r="G115" i="8"/>
  <c r="G118" i="8"/>
  <c r="G121" i="8"/>
  <c r="G124" i="8"/>
  <c r="G130" i="8"/>
  <c r="G134" i="8"/>
  <c r="G313" i="9"/>
  <c r="F312" i="9"/>
  <c r="G314" i="9"/>
  <c r="F310" i="9"/>
  <c r="F313" i="9"/>
  <c r="F315" i="9"/>
  <c r="F212" i="9"/>
  <c r="F209" i="9"/>
  <c r="F214" i="9"/>
  <c r="F211" i="9"/>
  <c r="G213" i="9"/>
  <c r="G210" i="9"/>
  <c r="F280" i="9"/>
  <c r="G285" i="9"/>
  <c r="F289" i="9"/>
  <c r="F191"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F234" i="9"/>
  <c r="F231" i="9"/>
  <c r="F229" i="9"/>
  <c r="F226" i="9"/>
  <c r="F223" i="9"/>
  <c r="F233" i="9"/>
  <c r="F235" i="9"/>
  <c r="G295" i="9"/>
  <c r="G292" i="9"/>
  <c r="G289" i="9"/>
  <c r="G286" i="9"/>
  <c r="G283" i="9"/>
  <c r="G280" i="9"/>
  <c r="F335" i="9"/>
  <c r="F332" i="9"/>
  <c r="F330" i="9"/>
  <c r="F327" i="9"/>
  <c r="F324" i="9"/>
  <c r="F334" i="9"/>
  <c r="F336" i="9"/>
  <c r="G79" i="8"/>
  <c r="G93" i="8"/>
  <c r="G96" i="8"/>
  <c r="G99" i="8"/>
  <c r="G103" i="8"/>
  <c r="G108" i="8"/>
  <c r="G129" i="8"/>
  <c r="G132" i="8"/>
  <c r="G139" i="8"/>
  <c r="G142" i="8"/>
  <c r="G145" i="8"/>
  <c r="G148" i="8"/>
  <c r="G152" i="8"/>
  <c r="G158" i="8"/>
  <c r="G162" i="8"/>
  <c r="F175" i="8"/>
  <c r="F184" i="8"/>
  <c r="F191" i="8"/>
  <c r="F197" i="8"/>
  <c r="F201" i="8"/>
  <c r="F206" i="8"/>
  <c r="F210" i="8"/>
  <c r="G178" i="9"/>
  <c r="G180" i="9"/>
  <c r="F183" i="9"/>
  <c r="F185" i="9"/>
  <c r="G187" i="9"/>
  <c r="G189" i="9"/>
  <c r="F192" i="9"/>
  <c r="G214" i="9"/>
  <c r="G211" i="9"/>
  <c r="G209" i="9"/>
  <c r="F225" i="9"/>
  <c r="F227" i="9"/>
  <c r="F236" i="9"/>
  <c r="G279" i="9"/>
  <c r="G281" i="9"/>
  <c r="F284" i="9"/>
  <c r="F286" i="9"/>
  <c r="G288" i="9"/>
  <c r="G290" i="9"/>
  <c r="F293" i="9"/>
  <c r="G315" i="9"/>
  <c r="G312"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81" i="9"/>
  <c r="G183" i="9"/>
  <c r="G190" i="9"/>
  <c r="G192" i="9"/>
  <c r="F193" i="9"/>
  <c r="F190" i="9"/>
  <c r="F187" i="9"/>
  <c r="F184" i="9"/>
  <c r="F181" i="9"/>
  <c r="F178" i="9"/>
  <c r="F222" i="9"/>
  <c r="F224" i="9"/>
  <c r="F232" i="9"/>
  <c r="G282" i="9"/>
  <c r="G284" i="9"/>
  <c r="G291" i="9"/>
  <c r="G293" i="9"/>
  <c r="F294" i="9"/>
  <c r="F291" i="9"/>
  <c r="F288" i="9"/>
  <c r="F285" i="9"/>
  <c r="F282" i="9"/>
  <c r="F279" i="9"/>
  <c r="F323" i="9"/>
  <c r="F325" i="9"/>
  <c r="F333" i="9"/>
  <c r="F210" i="9"/>
  <c r="G232" i="9"/>
  <c r="F311" i="9"/>
  <c r="G333"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9" i="8"/>
  <c r="F103" i="8"/>
  <c r="F108" i="8"/>
  <c r="F102" i="8"/>
  <c r="F105" i="8"/>
  <c r="F81" i="8"/>
  <c r="F87" i="8"/>
  <c r="F86" i="8"/>
  <c r="F54" i="8"/>
  <c r="F57" i="8"/>
  <c r="F59" i="8"/>
  <c r="F62" i="8"/>
  <c r="F60" i="8"/>
  <c r="F63" i="8"/>
  <c r="F55" i="8"/>
  <c r="F56" i="8"/>
  <c r="F61" i="8"/>
  <c r="G77" i="8" l="1"/>
  <c r="G100" i="8"/>
  <c r="F296" i="9"/>
  <c r="G296" i="9"/>
  <c r="F195" i="9"/>
  <c r="G195" i="9"/>
  <c r="G127" i="8"/>
  <c r="F127" i="8"/>
  <c r="F153" i="8"/>
  <c r="G153" i="8"/>
  <c r="F167" i="8"/>
  <c r="G331" i="9"/>
  <c r="G167" i="8"/>
  <c r="G230" i="9"/>
  <c r="F309" i="9"/>
  <c r="F208" i="9"/>
  <c r="F331" i="9"/>
  <c r="G208" i="9"/>
  <c r="F179" i="8"/>
  <c r="F208" i="8"/>
  <c r="F230" i="9"/>
  <c r="G309" i="9"/>
  <c r="F58" i="8"/>
</calcChain>
</file>

<file path=xl/sharedStrings.xml><?xml version="1.0" encoding="utf-8"?>
<sst xmlns="http://schemas.openxmlformats.org/spreadsheetml/2006/main" count="1619" uniqueCount="1234">
  <si>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</si>
  <si>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</si>
  <si>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</si>
  <si>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</si>
  <si>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</si>
  <si>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</si>
  <si>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</si>
  <si>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</si>
  <si>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</si>
  <si>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</si>
  <si>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</si>
  <si>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</si>
  <si>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</si>
  <si>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</si>
  <si>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</si>
  <si>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</si>
  <si>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</si>
  <si>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</si>
  <si>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</si>
  <si>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</si>
  <si>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</si>
  <si>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</si>
  <si>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</si>
  <si>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</si>
  <si>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</si>
  <si>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</si>
  <si>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</si>
  <si>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</si>
  <si>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</si>
  <si>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</si>
  <si>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</si>
  <si>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</si>
  <si>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</si>
  <si>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</si>
  <si>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</si>
  <si>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</si>
  <si>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</si>
  <si>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</si>
  <si>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</si>
  <si>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</si>
  <si>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</si>
  <si>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</si>
  <si>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</si>
  <si>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</si>
  <si>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</si>
  <si>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</si>
  <si>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</si>
  <si>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</si>
  <si>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</si>
  <si>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</si>
  <si>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</si>
  <si>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</si>
  <si>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</si>
  <si>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</si>
  <si>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</si>
  <si>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</si>
  <si>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</si>
  <si>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</si>
  <si>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</si>
  <si>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</si>
  <si>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</si>
  <si>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</si>
  <si>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</si>
  <si>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</si>
  <si>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</si>
  <si>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</si>
  <si>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</si>
  <si>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</si>
  <si>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</si>
  <si>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</si>
  <si>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</si>
  <si>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</si>
  <si>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</si>
  <si>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</si>
  <si>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</si>
  <si>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</si>
  <si>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</si>
  <si>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</si>
  <si>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</si>
  <si>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</si>
  <si>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</si>
  <si>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</si>
  <si>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</si>
  <si>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</si>
  <si>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</si>
  <si>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</si>
  <si>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</si>
  <si>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</si>
  <si>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</si>
  <si>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</si>
  <si>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</si>
  <si>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</si>
  <si>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</si>
  <si>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</si>
  <si>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</si>
  <si>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</si>
  <si>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</si>
  <si>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</si>
  <si>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</si>
  <si>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</si>
  <si>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</si>
  <si>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</si>
  <si>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</si>
  <si>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</si>
  <si>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</si>
  <si>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</si>
  <si>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</si>
  <si>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</si>
  <si>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</si>
  <si>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</si>
  <si>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</si>
  <si>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</si>
  <si>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</si>
  <si>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</si>
  <si>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</si>
  <si>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</si>
  <si>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</si>
  <si>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</si>
  <si>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</si>
  <si>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</si>
  <si>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</si>
  <si>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</si>
  <si>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</si>
  <si>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</si>
  <si>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</si>
  <si>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</si>
  <si>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</si>
  <si>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</si>
  <si>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</si>
  <si>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</si>
  <si>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</si>
  <si>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</si>
  <si>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</si>
  <si>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</si>
  <si>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</si>
  <si>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</si>
  <si>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</si>
  <si>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</si>
  <si>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</si>
  <si>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</si>
  <si>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</si>
  <si>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</si>
  <si>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</si>
  <si>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</si>
  <si>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</si>
  <si>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</si>
  <si>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</si>
  <si>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</si>
  <si>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</si>
  <si>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</si>
  <si>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</si>
  <si>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</si>
  <si>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</si>
  <si>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</si>
  <si>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</si>
  <si>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</si>
  <si>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</si>
  <si>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</si>
  <si>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</si>
  <si>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</si>
  <si>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</si>
  <si>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</si>
  <si>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</si>
  <si>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</si>
  <si>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</si>
  <si>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</si>
  <si>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</si>
  <si>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</si>
  <si>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</si>
  <si>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</si>
  <si>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</si>
  <si>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</si>
  <si>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</si>
  <si>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</si>
  <si>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</si>
  <si>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</si>
  <si>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</si>
  <si>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</si>
  <si>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</si>
  <si>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</si>
  <si>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</si>
  <si>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</si>
  <si>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</si>
  <si>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</si>
  <si>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</si>
  <si>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</si>
  <si>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</si>
  <si>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</si>
  <si>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</si>
  <si>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</si>
  <si>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</si>
  <si>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</si>
  <si>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</si>
  <si>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</si>
  <si>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</si>
  <si>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</si>
  <si>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</si>
  <si>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</si>
  <si>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</si>
  <si>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</si>
  <si>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</si>
  <si>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</si>
  <si>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</si>
  <si>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</si>
  <si>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</si>
  <si>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</si>
  <si>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</si>
  <si>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</si>
  <si>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</si>
  <si>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</si>
  <si>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</si>
  <si>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</si>
  <si>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</si>
  <si>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</si>
  <si>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</si>
  <si>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</si>
  <si>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</si>
  <si>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</si>
  <si>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</si>
  <si>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</si>
  <si>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</si>
  <si>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</si>
  <si>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</si>
  <si>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</si>
  <si>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</si>
  <si>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</si>
  <si>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</si>
  <si>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</si>
  <si>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</si>
  <si>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</si>
  <si>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</si>
  <si>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</si>
  <si>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</si>
  <si>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</si>
  <si>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</si>
  <si>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</si>
  <si>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</si>
  <si>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</si>
  <si>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</si>
  <si>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</si>
  <si>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</si>
  <si>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</si>
  <si>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</si>
  <si>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</si>
  <si>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</si>
  <si>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</si>
  <si>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</si>
  <si>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</si>
  <si>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</si>
  <si>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</si>
  <si>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</si>
  <si>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</si>
  <si>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</si>
  <si>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</si>
  <si>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</si>
  <si>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</si>
  <si>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</si>
  <si>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</si>
  <si>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</si>
  <si>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</si>
  <si>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</si>
  <si>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</si>
  <si>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</si>
  <si>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</si>
  <si>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</si>
  <si>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</si>
  <si>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</si>
  <si>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</si>
  <si>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</si>
  <si>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</si>
  <si>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</si>
  <si>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</si>
  <si>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</si>
  <si>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</si>
  <si>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</si>
  <si>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</si>
  <si>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</si>
  <si>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</si>
  <si>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</si>
  <si>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</si>
  <si>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</si>
  <si>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</si>
  <si>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</si>
  <si>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</si>
  <si>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</si>
  <si>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</si>
  <si>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</si>
  <si>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</si>
  <si>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</si>
  <si>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</si>
  <si>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</si>
  <si>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</si>
  <si>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</si>
  <si>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</si>
  <si>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</si>
  <si>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</si>
  <si>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</si>
  <si>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</si>
  <si>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</si>
  <si>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</si>
  <si>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</si>
  <si>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</si>
  <si>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</si>
  <si>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</si>
  <si>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</si>
  <si>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</si>
  <si>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</si>
  <si>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</si>
  <si>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</si>
  <si>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</si>
  <si>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</si>
  <si>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</si>
  <si>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</si>
  <si>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</si>
  <si>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</si>
  <si>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</si>
  <si>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</si>
  <si>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</si>
  <si>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</si>
  <si>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</si>
  <si>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</si>
  <si>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</si>
  <si>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</si>
  <si>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</si>
  <si>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</si>
  <si>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</si>
  <si>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</si>
  <si>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</si>
  <si>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</si>
  <si>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</si>
  <si>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</si>
  <si>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</si>
  <si>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</si>
  <si>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</si>
  <si>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</si>
  <si>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</si>
  <si>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</si>
  <si>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</si>
  <si>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</si>
  <si>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</si>
  <si>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</si>
  <si>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</si>
  <si>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</si>
  <si>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</si>
  <si>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</si>
  <si>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</si>
  <si>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</si>
  <si>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</si>
  <si>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</si>
  <si>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</si>
  <si>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</si>
  <si>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</si>
  <si>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</si>
  <si>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</si>
  <si>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</si>
  <si>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</si>
  <si>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</si>
  <si>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</si>
  <si>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</si>
  <si>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</si>
  <si>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</si>
  <si>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</si>
  <si>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</si>
  <si>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</si>
  <si>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</si>
  <si>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</si>
  <si>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</si>
  <si>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</si>
  <si>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</si>
  <si>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</si>
  <si>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</si>
  <si>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</si>
  <si>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</si>
  <si>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</si>
  <si>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</si>
  <si>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</si>
  <si>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</si>
  <si>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</si>
  <si>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</si>
  <si>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</si>
  <si>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</si>
  <si>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</si>
  <si>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</si>
  <si>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</si>
  <si>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</si>
  <si>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</si>
  <si>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</si>
  <si>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</si>
  <si>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</si>
  <si>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</si>
  <si>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</si>
  <si>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</si>
  <si>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</si>
  <si>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</si>
  <si>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</si>
  <si>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</si>
  <si>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</si>
  <si>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</si>
  <si>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</si>
  <si>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</si>
  <si>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</si>
  <si>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</si>
  <si>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</si>
  <si>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</si>
  <si>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</si>
  <si>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</si>
  <si>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</si>
  <si>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</si>
  <si>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</si>
  <si>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</si>
  <si>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</si>
  <si>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</si>
  <si>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</si>
  <si>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</si>
  <si>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</si>
  <si>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</si>
  <si>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</si>
  <si>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</si>
  <si>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</si>
  <si>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</si>
  <si>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</si>
  <si>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</si>
  <si>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</si>
  <si>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</si>
  <si>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</si>
  <si>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</si>
  <si>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</si>
  <si>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</si>
  <si>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</si>
  <si>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</si>
  <si>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</si>
  <si>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</si>
  <si>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</si>
  <si>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</si>
  <si>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</si>
  <si>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</si>
  <si>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</si>
  <si>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</si>
  <si>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</si>
  <si>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</si>
  <si>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</si>
  <si>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</si>
  <si>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</si>
  <si>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</si>
  <si>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</si>
  <si>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</si>
  <si>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</si>
  <si>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</si>
  <si>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</si>
  <si>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</si>
  <si>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</si>
  <si>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</si>
  <si>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</si>
  <si>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</si>
  <si>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</si>
  <si>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</si>
  <si>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</si>
  <si>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</si>
  <si>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</si>
  <si>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</si>
  <si>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</si>
  <si>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</si>
  <si>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</si>
  <si>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</si>
  <si>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</si>
  <si>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</si>
  <si>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</si>
  <si>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</si>
  <si>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</si>
  <si>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</si>
  <si>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</si>
  <si>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</si>
  <si>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</si>
  <si>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</si>
  <si>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</si>
  <si>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</si>
  <si>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</si>
  <si>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</si>
  <si>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</si>
  <si>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</si>
  <si>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</si>
  <si>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</si>
  <si>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</si>
  <si>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</si>
  <si>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</si>
  <si>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</si>
  <si>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</si>
  <si>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</si>
  <si>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</si>
  <si>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</si>
  <si>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</si>
  <si>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</si>
  <si>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</si>
  <si>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</si>
  <si>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</si>
  <si>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</si>
  <si>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</si>
  <si>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</si>
  <si>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</si>
  <si>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</si>
  <si>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</si>
  <si>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</si>
  <si>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</si>
  <si>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</si>
  <si>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</si>
  <si>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</si>
  <si>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</si>
  <si>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</si>
  <si>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</si>
  <si>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</si>
  <si>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</si>
  <si>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</si>
  <si>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</si>
  <si>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</si>
  <si>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</si>
  <si>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</si>
  <si>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</si>
  <si>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</si>
  <si>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</si>
  <si>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</si>
  <si>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</si>
  <si>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</si>
  <si>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</si>
  <si>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</si>
  <si>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</si>
  <si>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</si>
  <si>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</si>
  <si>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</si>
  <si>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</si>
  <si>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</si>
  <si>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</si>
  <si>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</si>
  <si>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</si>
  <si>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</si>
  <si>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</si>
  <si>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</si>
  <si>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</si>
  <si>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</si>
  <si>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</si>
  <si>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</si>
  <si>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</si>
  <si>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</si>
  <si>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</si>
  <si>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</si>
  <si>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</si>
  <si>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</si>
  <si>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</si>
  <si>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</si>
  <si>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</si>
  <si>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</si>
  <si>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</si>
  <si>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</si>
  <si>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</si>
  <si>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</si>
  <si>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</si>
  <si>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</si>
  <si>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</si>
  <si>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</si>
  <si>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</si>
  <si>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</si>
  <si>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</si>
  <si>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</si>
  <si>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</si>
  <si>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</si>
  <si>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</si>
  <si>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</si>
  <si>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</si>
  <si>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</si>
  <si>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</si>
  <si>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</si>
  <si>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</si>
  <si>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</si>
  <si>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</si>
  <si>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</si>
  <si>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</si>
  <si>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</si>
  <si>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</si>
  <si>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</si>
  <si>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</si>
  <si>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</si>
  <si>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</si>
  <si>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</si>
  <si>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</si>
  <si>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</si>
  <si>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</si>
  <si>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</si>
  <si>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</si>
  <si>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</si>
  <si>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</si>
  <si>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</si>
  <si>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</si>
  <si>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</si>
  <si>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</si>
  <si>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</si>
  <si>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</si>
  <si>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</si>
  <si>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</si>
  <si>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</si>
  <si>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</si>
  <si>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</si>
  <si>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</si>
  <si>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</si>
  <si>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</si>
  <si>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</si>
  <si>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</si>
  <si>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</si>
  <si>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</si>
  <si>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</si>
  <si>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</si>
  <si>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</si>
  <si>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</si>
  <si>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</si>
  <si>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</si>
  <si>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</si>
  <si>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</si>
  <si>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</si>
  <si>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</si>
  <si>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</si>
  <si>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</si>
  <si>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</si>
  <si>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</si>
  <si>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</si>
  <si>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</si>
  <si>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</si>
  <si>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</si>
  <si>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</si>
  <si>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</si>
  <si>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</si>
  <si>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</si>
  <si>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</si>
  <si>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</si>
  <si>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</si>
  <si>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</si>
  <si>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</si>
  <si>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</si>
  <si>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</si>
  <si>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</si>
  <si>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</si>
  <si>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</si>
  <si>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</si>
  <si>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</si>
  <si>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</si>
  <si>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</si>
  <si>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</si>
  <si>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</si>
  <si>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</si>
  <si>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</si>
  <si>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</si>
  <si>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</si>
  <si>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</si>
  <si>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</si>
  <si>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</si>
  <si>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</si>
  <si>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</si>
  <si>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</si>
  <si>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</si>
  <si>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</si>
  <si>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</si>
  <si>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</si>
  <si>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</si>
  <si>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</si>
  <si>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</si>
  <si>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</si>
  <si>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</si>
  <si>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</si>
  <si>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</si>
  <si>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</si>
  <si>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</si>
  <si>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</si>
  <si>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</si>
  <si>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</si>
  <si>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</si>
  <si>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</si>
  <si>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</si>
  <si>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</si>
  <si>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</si>
  <si>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</si>
  <si>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</si>
  <si>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</si>
  <si>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</si>
  <si>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</si>
  <si>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</si>
  <si>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</si>
  <si>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</si>
  <si>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</si>
  <si>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</si>
  <si>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</si>
  <si>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</si>
  <si>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</si>
  <si>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</si>
  <si>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</si>
  <si>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</si>
  <si>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</si>
  <si>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</si>
  <si>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</si>
  <si>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</si>
  <si>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</si>
  <si>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</si>
  <si>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</si>
  <si>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</si>
  <si>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</si>
  <si>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</si>
  <si>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</si>
  <si>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</si>
  <si>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</si>
  <si>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</si>
  <si>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</si>
  <si>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</si>
  <si>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</si>
  <si>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</si>
  <si>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</si>
  <si>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</si>
  <si>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</si>
  <si>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</si>
  <si>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</si>
  <si>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</si>
  <si>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</si>
  <si>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</si>
  <si>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</si>
  <si>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</si>
  <si>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</si>
  <si>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</si>
  <si>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</si>
  <si>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</si>
  <si>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</si>
  <si>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</si>
  <si>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</si>
  <si>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</si>
  <si>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</si>
  <si>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</si>
  <si>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</si>
  <si>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</si>
  <si>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</si>
  <si>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</si>
  <si>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</si>
  <si>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</si>
  <si>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</si>
  <si>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</si>
  <si>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</si>
  <si>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</si>
  <si>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</si>
  <si>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</si>
  <si>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</si>
  <si>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</si>
  <si>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</si>
  <si>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</si>
  <si>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</si>
  <si>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</si>
  <si>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</si>
  <si>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</si>
  <si>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</si>
  <si>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</si>
  <si>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</si>
  <si>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</si>
  <si>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</si>
  <si>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</si>
  <si>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</si>
  <si>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</si>
  <si>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</si>
  <si>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</si>
  <si>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</si>
  <si>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</si>
  <si>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</si>
  <si>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</si>
  <si>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</si>
  <si>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</si>
  <si>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</si>
  <si>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</si>
  <si>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</si>
  <si>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</si>
  <si>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</si>
  <si>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</si>
  <si>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</si>
  <si>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</si>
  <si>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</si>
  <si>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</si>
  <si>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</si>
  <si>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</si>
  <si>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</si>
  <si>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</si>
  <si>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</si>
  <si>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</si>
  <si>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</si>
  <si>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</si>
  <si>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</si>
  <si>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</si>
  <si>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</si>
  <si>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</si>
  <si>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</si>
  <si>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</si>
  <si>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</si>
  <si>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</si>
  <si>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</si>
  <si>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</si>
  <si>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</si>
  <si>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</si>
  <si>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</si>
  <si>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</si>
  <si>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</si>
  <si>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</si>
  <si>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</si>
  <si>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</si>
  <si>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</si>
  <si>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</si>
  <si>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</si>
  <si>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</si>
  <si>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</si>
  <si>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</si>
  <si>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</si>
  <si>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</si>
  <si>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</si>
  <si>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</si>
  <si>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</si>
  <si>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</si>
  <si>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</si>
  <si>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</si>
  <si>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</si>
  <si>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</si>
  <si>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</si>
  <si>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</si>
  <si>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</si>
  <si>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</si>
  <si>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</si>
  <si>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</si>
  <si>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</si>
  <si>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</si>
  <si>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</si>
  <si>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</si>
  <si>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</si>
  <si>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</si>
  <si>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</si>
  <si>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</si>
  <si>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</si>
  <si>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</si>
  <si>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</si>
  <si>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</si>
  <si>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</si>
  <si>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</si>
  <si>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</si>
  <si>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</si>
  <si>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</si>
  <si>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</si>
  <si>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</si>
  <si>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</si>
  <si>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</si>
  <si>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</si>
  <si>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</si>
  <si>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</si>
  <si>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</si>
  <si>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</si>
  <si>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</si>
  <si>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</si>
  <si>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</si>
  <si>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</si>
  <si>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</si>
  <si>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</si>
  <si>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</si>
  <si>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</si>
  <si>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</si>
  <si>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</si>
  <si>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</si>
  <si>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</si>
  <si>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</si>
  <si>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</si>
  <si>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</si>
  <si>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</si>
  <si>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</si>
  <si>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</si>
  <si>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</si>
  <si>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</si>
  <si>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</si>
  <si>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</si>
  <si>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</si>
  <si>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</si>
  <si>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</si>
  <si>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</si>
  <si>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</si>
  <si>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</si>
  <si>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</si>
  <si>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</si>
  <si>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</si>
  <si>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</si>
  <si>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</si>
  <si>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</si>
  <si>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</si>
  <si>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</si>
  <si>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</si>
  <si>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</si>
  <si>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</si>
  <si>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</si>
  <si>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</si>
  <si>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</si>
  <si>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</si>
  <si>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</si>
  <si>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</si>
  <si>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</si>
  <si>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</si>
  <si>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</si>
  <si>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</si>
  <si>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</si>
  <si>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</si>
  <si>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</si>
  <si>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</si>
  <si>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</si>
  <si>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</si>
  <si>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</si>
  <si>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</si>
  <si>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</si>
  <si>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</si>
  <si>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</si>
  <si>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</si>
  <si>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</si>
  <si>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</si>
  <si>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</si>
  <si>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</si>
  <si>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</si>
  <si>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</si>
  <si>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</si>
  <si>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</si>
  <si>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</si>
  <si>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</si>
  <si>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</si>
  <si>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</si>
  <si>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</si>
  <si>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</si>
  <si>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</si>
  <si>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</si>
  <si>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</si>
  <si>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</si>
  <si>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</si>
  <si>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</si>
  <si>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</si>
  <si>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</si>
  <si>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</si>
  <si>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</si>
  <si>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</si>
  <si>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</si>
  <si>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</si>
  <si>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</si>
  <si>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</si>
  <si>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</si>
  <si>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</si>
  <si>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</si>
  <si>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</si>
  <si>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</si>
  <si>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</si>
  <si>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</si>
  <si>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</si>
  <si>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</si>
  <si>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</si>
  <si>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</si>
  <si>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</si>
  <si>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</si>
  <si>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</si>
  <si>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</si>
  <si>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</si>
  <si>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</si>
  <si>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</si>
  <si>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</si>
  <si>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</si>
  <si>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</si>
  <si>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</si>
  <si>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</si>
  <si>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</si>
  <si>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</si>
  <si>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</si>
  <si>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</si>
  <si>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</si>
  <si>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</si>
  <si>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</si>
  <si>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</si>
  <si>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</si>
  <si>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</si>
  <si>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</si>
  <si>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</si>
  <si>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</si>
  <si>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</si>
  <si>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</si>
  <si>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</si>
  <si>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</si>
  <si>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</si>
  <si>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</si>
  <si>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</si>
  <si>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</si>
  <si>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</si>
  <si>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</si>
  <si>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</si>
  <si>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</si>
  <si>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</si>
  <si>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</si>
  <si>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</si>
  <si>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</si>
  <si>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</si>
  <si>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</si>
  <si>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</si>
  <si>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</si>
  <si>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</si>
  <si>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</si>
  <si>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</si>
  <si>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</si>
  <si>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</si>
  <si>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</si>
  <si>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</si>
  <si>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</si>
  <si>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</si>
  <si>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</si>
  <si>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</si>
  <si>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</si>
  <si>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</si>
  <si>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</si>
  <si>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</si>
  <si>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</si>
  <si>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</si>
  <si>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</si>
  <si>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</si>
  <si>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</si>
  <si>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</si>
  <si>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</si>
  <si>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</si>
  <si>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</si>
  <si>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</si>
  <si>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</si>
  <si>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</si>
  <si>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</si>
  <si>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</si>
  <si>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</si>
  <si>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</si>
  <si>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</si>
  <si>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</si>
  <si>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</si>
  <si>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</si>
  <si>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</si>
  <si>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</si>
  <si>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</si>
  <si>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</si>
  <si>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</si>
  <si>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</si>
  <si>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</si>
  <si>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</si>
  <si>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</si>
  <si>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</si>
  <si>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</si>
  <si>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</si>
  <si>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</si>
  <si>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</si>
  <si>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</si>
  <si>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</si>
  <si>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</si>
  <si>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</si>
  <si>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</si>
  <si>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</si>
  <si>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</si>
  <si>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</si>
  <si>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</si>
  <si>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</si>
  <si>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</si>
  <si>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</si>
  <si>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</si>
  <si>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</si>
  <si>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</si>
  <si>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</si>
  <si>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</si>
  <si>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</si>
  <si>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</si>
  <si>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</si>
  <si>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</si>
  <si>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</si>
  <si>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</si>
  <si>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</si>
  <si>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</si>
  <si>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</si>
  <si>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</si>
  <si>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</si>
  <si>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</si>
  <si>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</si>
  <si>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</si>
  <si>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</si>
  <si>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</si>
  <si>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</si>
  <si>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</si>
  <si>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</si>
  <si>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</si>
  <si>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</si>
  <si>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</si>
  <si>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</si>
  <si>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</si>
  <si>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</si>
  <si>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</si>
  <si>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</si>
  <si>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</si>
  <si>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</si>
  <si>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</si>
  <si>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</si>
  <si>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</si>
  <si>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</si>
  <si>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</si>
  <si>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</si>
  <si>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</si>
  <si>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</si>
  <si>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</si>
  <si>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</si>
  <si>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</si>
  <si>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</si>
  <si>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</si>
  <si>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</si>
  <si>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</si>
  <si>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</si>
  <si>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</si>
  <si>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</si>
  <si>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</si>
  <si>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</si>
  <si>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</si>
  <si>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</si>
  <si>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</si>
  <si>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</si>
  <si>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</si>
  <si>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</si>
  <si>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</si>
  <si>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</si>
  <si>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</si>
  <si>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</si>
  <si>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</si>
  <si>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</si>
  <si>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</si>
  <si>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</si>
  <si>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</si>
  <si>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</si>
  <si>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</si>
  <si>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</si>
  <si>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</si>
  <si>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</si>
  <si>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</si>
  <si>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</si>
  <si>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</si>
  <si>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</si>
  <si>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</si>
  <si>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</si>
  <si>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</si>
  <si>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</si>
  <si>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</si>
  <si>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</si>
  <si>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</si>
  <si>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</si>
  <si>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</si>
  <si>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</si>
  <si>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</si>
  <si>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</si>
  <si>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</si>
  <si>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</si>
  <si>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</si>
  <si>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</si>
  <si>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</si>
  <si>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</si>
  <si>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</si>
  <si>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</si>
  <si>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</si>
  <si>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</si>
  <si>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</si>
  <si>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</si>
  <si>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</si>
  <si>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</si>
  <si>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</si>
  <si>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</si>
  <si>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</si>
  <si>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</si>
  <si>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</si>
  <si>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</si>
  <si>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</si>
  <si>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</si>
  <si>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</si>
  <si>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</si>
  <si>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</si>
  <si>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</si>
  <si>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</si>
  <si>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</si>
  <si>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</si>
  <si>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</si>
  <si>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</si>
  <si>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</si>
  <si>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</si>
  <si>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</si>
  <si>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Mortgage Cover Pool A - FBSchVG</t>
  </si>
  <si>
    <t>Link</t>
  </si>
  <si>
    <t>ISIN</t>
  </si>
  <si>
    <t>Outstanding amount</t>
  </si>
  <si>
    <t>AT0000A10709</t>
  </si>
  <si>
    <t>AT0000A10G94</t>
  </si>
  <si>
    <t>AT0000A143S2</t>
  </si>
  <si>
    <t>AT0000A14PM9</t>
  </si>
  <si>
    <t>AT0000A1D541</t>
  </si>
  <si>
    <t>AT0000A1FQ25</t>
  </si>
  <si>
    <t>QOXDBA037039</t>
  </si>
  <si>
    <t>AT0000A18W70</t>
  </si>
  <si>
    <t>QOXDBA031495</t>
  </si>
  <si>
    <t>QOXDBA031503</t>
  </si>
  <si>
    <t>QOXDBA031172</t>
  </si>
  <si>
    <t>QOXDBA031412</t>
  </si>
  <si>
    <t>QOXDBA031933</t>
  </si>
  <si>
    <t>QOXDBA032154</t>
  </si>
  <si>
    <t>QOXDBA032220</t>
  </si>
  <si>
    <t>AT0000A1JPX9</t>
  </si>
  <si>
    <t>XS1495631993</t>
  </si>
  <si>
    <t>AT0000A1Z7E1</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</si>
  <si>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</si>
  <si>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</si>
  <si>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</si>
  <si>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</si>
  <si>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</si>
  <si>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</si>
  <si>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</si>
  <si>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</si>
  <si>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</si>
  <si>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</si>
  <si>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</si>
  <si>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</si>
  <si>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</si>
  <si>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AT0000A2GGR4</t>
  </si>
  <si>
    <t>AT0000A2D7C0</t>
  </si>
  <si>
    <t>AT0000A2CFT1</t>
  </si>
  <si>
    <t>AT0000A2SUG3</t>
  </si>
  <si>
    <t>AT0000A2SL32</t>
  </si>
  <si>
    <t>AT0000A2SQN7</t>
  </si>
  <si>
    <t>Bond list</t>
  </si>
  <si>
    <t>AT0000A2TMA1</t>
  </si>
  <si>
    <t>AT0000A2TWR4</t>
  </si>
  <si>
    <t>AT0000A2VJA3</t>
  </si>
  <si>
    <t>AT0000A2WUT8</t>
  </si>
  <si>
    <t>Reporting Date: 04/07/2022</t>
  </si>
  <si>
    <t>Cut-off Date: 30/06/2022</t>
  </si>
  <si>
    <t>AT0000A2XLA5</t>
  </si>
  <si>
    <t>AT0000A2XMV9</t>
  </si>
  <si>
    <t>AT0000A2YD59</t>
  </si>
  <si>
    <t>AT0000A2YP55</t>
  </si>
  <si>
    <t>Share of intragroup pooled bond structures issued in line with article 8 of Directive (EU) 2019/2162 (own issues or issued by affiliates) (% of total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</si>
</sst>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cellStyleXfs>
  <cellXfs count="16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3" fontId="18"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19" fillId="0" borderId="0" xfId="0" applyFont="1" applyAlignment="1">
      <alignment horizontal="right" vertical="center" wrapText="1"/>
    </xf>
    <xf numFmtId="169" fontId="2" fillId="0" borderId="0" xfId="0" applyNumberFormat="1" applyFont="1" applyFill="1" applyBorder="1" applyAlignment="1">
      <alignment horizontal="center" vertical="center" wrapText="1"/>
    </xf>
    <xf numFmtId="170" fontId="2" fillId="0" borderId="0" xfId="0" applyNumberFormat="1" applyFont="1" applyFill="1" applyBorder="1" applyAlignment="1">
      <alignment horizontal="center" vertical="center" wrapText="1"/>
    </xf>
    <xf numFmtId="4" fontId="0" fillId="0" borderId="0" xfId="0" applyNumberFormat="1"/>
    <xf numFmtId="4" fontId="0" fillId="0" borderId="0" xfId="104" applyNumberFormat="1" applyFont="1"/>
    <xf numFmtId="1" fontId="2" fillId="0" borderId="0" xfId="0" applyNumberFormat="1" applyFont="1" applyAlignment="1">
      <alignment horizontal="center" vertical="center" wrapText="1"/>
    </xf>
    <xf numFmtId="0" fontId="68"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7"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4" fillId="0" borderId="12" xfId="2" applyFont="1" applyFill="1" applyBorder="1" applyAlignment="1">
      <alignment horizontal="center" vertical="center" wrapText="1"/>
    </xf>
    <xf numFmtId="0" fontId="14" fillId="0" borderId="12" xfId="2" quotePrefix="1" applyFont="1" applyFill="1" applyBorder="1" applyAlignment="1">
      <alignment horizontal="center" vertical="center" wrapText="1"/>
    </xf>
    <xf numFmtId="0" fontId="14" fillId="0" borderId="11" xfId="2" quotePrefix="1"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2" fontId="0" fillId="0" borderId="0" xfId="0" applyNumberFormat="1" applyFont="1" applyAlignment="1">
      <alignment horizontal="center" vertical="center" wrapText="1"/>
    </xf>
    <xf numFmtId="0" fontId="5" fillId="4" borderId="0" xfId="0" quotePrefix="1" applyFont="1" applyFill="1" applyBorder="1" applyAlignment="1">
      <alignment horizontal="center" vertical="center" wrapText="1"/>
    </xf>
    <xf numFmtId="2" fontId="0" fillId="0" borderId="0" xfId="0" applyNumberFormat="1" applyFont="1" applyFill="1" applyAlignment="1">
      <alignment horizontal="center"/>
    </xf>
    <xf numFmtId="10" fontId="2" fillId="0" borderId="0" xfId="0" applyNumberFormat="1" applyFont="1" applyFill="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27" fillId="3" borderId="0" xfId="2" applyFont="1" applyFill="1" applyBorder="1" applyAlignment="1">
      <alignment horizontal="center"/>
    </xf>
    <xf numFmtId="0" fontId="27" fillId="3"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5">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1141</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1168</v>
      </c>
      <c r="G8" s="7"/>
      <c r="H8" s="7"/>
      <c r="I8" s="7"/>
      <c r="J8" s="8"/>
    </row>
    <row r="9" spans="2:10" ht="21" x14ac:dyDescent="0.25">
      <c r="B9" s="6"/>
      <c r="C9" s="7"/>
      <c r="D9" s="7"/>
      <c r="E9" s="7"/>
      <c r="F9" s="13" t="s">
        <v>1227</v>
      </c>
      <c r="G9" s="7"/>
      <c r="H9" s="7"/>
      <c r="I9" s="7"/>
      <c r="J9" s="8"/>
    </row>
    <row r="10" spans="2:10" ht="21" x14ac:dyDescent="0.25">
      <c r="B10" s="6"/>
      <c r="C10" s="7"/>
      <c r="D10" s="7"/>
      <c r="E10" s="7"/>
      <c r="F10" s="13" t="s">
        <v>1228</v>
      </c>
      <c r="G10" s="7"/>
      <c r="H10" s="7"/>
      <c r="I10" s="7"/>
      <c r="J10" s="8"/>
    </row>
    <row r="11" spans="2:10" ht="21.75" thickBot="1" x14ac:dyDescent="0.3">
      <c r="B11" s="6"/>
      <c r="C11" s="7"/>
      <c r="D11" s="7"/>
      <c r="E11" s="7"/>
      <c r="F11" s="13"/>
      <c r="G11" s="7"/>
      <c r="H11" s="7"/>
      <c r="I11" s="7"/>
      <c r="J11" s="8"/>
    </row>
    <row r="12" spans="2:10" ht="36" customHeight="1" thickBot="1" x14ac:dyDescent="0.3">
      <c r="B12" s="159" t="s">
        <v>1181</v>
      </c>
      <c r="C12" s="160"/>
      <c r="D12" s="160"/>
      <c r="E12" s="160"/>
      <c r="F12" s="160"/>
      <c r="G12" s="160"/>
      <c r="H12" s="160"/>
      <c r="I12" s="160"/>
      <c r="J12" s="161"/>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1" t="s">
        <v>13</v>
      </c>
      <c r="G22" s="7"/>
      <c r="H22" s="7"/>
      <c r="I22" s="7"/>
      <c r="J22" s="8"/>
    </row>
    <row r="23" spans="2:10" x14ac:dyDescent="0.25">
      <c r="B23" s="6"/>
      <c r="C23" s="7"/>
      <c r="D23" s="7"/>
      <c r="E23" s="7"/>
      <c r="F23" s="14"/>
      <c r="G23" s="7"/>
      <c r="H23" s="7"/>
      <c r="I23" s="7"/>
      <c r="J23" s="8"/>
    </row>
    <row r="24" spans="2:10" x14ac:dyDescent="0.25">
      <c r="B24" s="6"/>
      <c r="C24" s="7"/>
      <c r="D24" s="157" t="s">
        <v>1145</v>
      </c>
      <c r="E24" s="158" t="s">
        <v>14</v>
      </c>
      <c r="F24" s="158"/>
      <c r="G24" s="158"/>
      <c r="H24" s="158"/>
      <c r="I24" s="7"/>
      <c r="J24" s="8"/>
    </row>
    <row r="25" spans="2:10" x14ac:dyDescent="0.25">
      <c r="B25" s="6"/>
      <c r="C25" s="7"/>
      <c r="D25" s="92"/>
      <c r="E25" s="93"/>
      <c r="F25" s="93"/>
      <c r="G25" s="93"/>
      <c r="H25" s="92"/>
      <c r="I25" s="7"/>
      <c r="J25" s="8"/>
    </row>
    <row r="26" spans="2:10" x14ac:dyDescent="0.25">
      <c r="B26" s="6"/>
      <c r="C26" s="7"/>
      <c r="D26" s="157" t="s">
        <v>1144</v>
      </c>
      <c r="E26" s="158"/>
      <c r="F26" s="158"/>
      <c r="G26" s="158"/>
      <c r="H26" s="158"/>
      <c r="I26" s="7"/>
      <c r="J26" s="8"/>
    </row>
    <row r="27" spans="2:10" x14ac:dyDescent="0.25">
      <c r="B27" s="6"/>
      <c r="C27" s="7"/>
      <c r="D27" s="94"/>
      <c r="E27" s="94"/>
      <c r="F27" s="94"/>
      <c r="G27" s="94"/>
      <c r="H27" s="94"/>
      <c r="I27" s="7"/>
      <c r="J27" s="8"/>
    </row>
    <row r="28" spans="2:10" x14ac:dyDescent="0.25">
      <c r="B28" s="6"/>
      <c r="C28" s="7"/>
      <c r="D28" s="157" t="s">
        <v>1143</v>
      </c>
      <c r="E28" s="158" t="s">
        <v>14</v>
      </c>
      <c r="F28" s="158"/>
      <c r="G28" s="158"/>
      <c r="H28" s="158"/>
      <c r="I28" s="7"/>
      <c r="J28" s="8"/>
    </row>
    <row r="29" spans="2:10" x14ac:dyDescent="0.25">
      <c r="B29" s="6"/>
      <c r="C29" s="7"/>
      <c r="D29" s="93"/>
      <c r="E29" s="93"/>
      <c r="F29" s="93"/>
      <c r="G29" s="93"/>
      <c r="H29" s="93"/>
      <c r="I29" s="7"/>
      <c r="J29" s="8"/>
    </row>
    <row r="30" spans="2:10" x14ac:dyDescent="0.25">
      <c r="B30" s="6"/>
      <c r="C30" s="7"/>
      <c r="D30" s="157" t="s">
        <v>1142</v>
      </c>
      <c r="E30" s="158" t="s">
        <v>14</v>
      </c>
      <c r="F30" s="158"/>
      <c r="G30" s="158"/>
      <c r="H30" s="158"/>
      <c r="I30" s="7"/>
      <c r="J30" s="8"/>
    </row>
    <row r="31" spans="2:10" x14ac:dyDescent="0.25">
      <c r="B31" s="6"/>
      <c r="C31" s="7"/>
      <c r="D31" s="92"/>
      <c r="E31" s="92"/>
      <c r="F31" s="92"/>
      <c r="G31" s="92"/>
      <c r="H31" s="92"/>
      <c r="I31" s="7"/>
      <c r="J31" s="8"/>
    </row>
    <row r="32" spans="2:10" x14ac:dyDescent="0.25">
      <c r="B32" s="6"/>
      <c r="C32" s="7"/>
      <c r="D32" s="157" t="s">
        <v>1222</v>
      </c>
      <c r="E32" s="158" t="s">
        <v>14</v>
      </c>
      <c r="F32" s="158"/>
      <c r="G32" s="158"/>
      <c r="H32" s="158"/>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80" zoomScaleNormal="80" workbookViewId="0">
      <selection activeCell="C346" sqref="C346"/>
    </sheetView>
  </sheetViews>
  <sheetFormatPr baseColWidth="10" defaultColWidth="8.85546875" defaultRowHeight="15" outlineLevelRow="1" x14ac:dyDescent="0.25"/>
  <cols>
    <col min="1" max="1" width="11.28515625" style="21" customWidth="1"/>
    <col min="2" max="2" width="66.5703125" style="21" customWidth="1"/>
    <col min="3" max="3" width="42.28515625" style="21" customWidth="1"/>
    <col min="4" max="4" width="34.7109375" style="21" customWidth="1"/>
    <col min="5" max="5" width="6.7109375" style="21" customWidth="1"/>
    <col min="6" max="6" width="24.28515625" style="56" bestFit="1" customWidth="1"/>
    <col min="7" max="7" width="30" style="103"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1140</v>
      </c>
      <c r="B1" s="19"/>
      <c r="C1" s="20"/>
      <c r="D1" s="20"/>
      <c r="E1" s="20"/>
      <c r="F1" s="102"/>
      <c r="H1" s="20"/>
      <c r="I1" s="19"/>
      <c r="J1" s="20"/>
      <c r="K1" s="20"/>
      <c r="L1" s="20"/>
      <c r="M1" s="20"/>
    </row>
    <row r="2" spans="1:13" x14ac:dyDescent="0.25">
      <c r="A2" s="20"/>
      <c r="B2" s="20"/>
      <c r="C2" s="20"/>
      <c r="D2" s="20"/>
      <c r="E2" s="20"/>
      <c r="F2" s="103"/>
      <c r="H2" s="20"/>
      <c r="L2" s="20"/>
      <c r="M2" s="20"/>
    </row>
    <row r="3" spans="1:13" ht="18.75" x14ac:dyDescent="0.25">
      <c r="A3" s="22"/>
      <c r="B3" s="100" t="s">
        <v>15</v>
      </c>
      <c r="C3" s="99" t="s">
        <v>164</v>
      </c>
      <c r="D3" s="22"/>
      <c r="E3" s="22"/>
      <c r="F3" s="103"/>
      <c r="G3" s="115"/>
      <c r="H3" s="20"/>
      <c r="L3" s="20"/>
      <c r="M3" s="20"/>
    </row>
    <row r="4" spans="1:13" x14ac:dyDescent="0.25">
      <c r="H4" s="20"/>
      <c r="L4" s="20"/>
      <c r="M4" s="20"/>
    </row>
    <row r="5" spans="1:13" ht="18.75" x14ac:dyDescent="0.25">
      <c r="A5" s="24"/>
      <c r="B5" s="95" t="s">
        <v>16</v>
      </c>
      <c r="C5" s="86"/>
      <c r="E5" s="25"/>
      <c r="F5" s="104"/>
      <c r="H5" s="20"/>
      <c r="L5" s="20"/>
      <c r="M5" s="20"/>
    </row>
    <row r="6" spans="1:13" x14ac:dyDescent="0.25">
      <c r="B6" s="96" t="s">
        <v>17</v>
      </c>
      <c r="H6" s="20"/>
      <c r="L6" s="20"/>
      <c r="M6" s="20"/>
    </row>
    <row r="7" spans="1:13" x14ac:dyDescent="0.25">
      <c r="B7" s="97" t="s">
        <v>18</v>
      </c>
      <c r="H7" s="20"/>
      <c r="L7" s="20"/>
      <c r="M7" s="20"/>
    </row>
    <row r="8" spans="1:13" x14ac:dyDescent="0.25">
      <c r="B8" s="97" t="s">
        <v>19</v>
      </c>
      <c r="F8" s="56" t="s">
        <v>20</v>
      </c>
      <c r="H8" s="20"/>
      <c r="L8" s="20"/>
      <c r="M8" s="20"/>
    </row>
    <row r="9" spans="1:13" x14ac:dyDescent="0.25">
      <c r="B9" s="96" t="s">
        <v>21</v>
      </c>
      <c r="H9" s="20"/>
      <c r="L9" s="20"/>
      <c r="M9" s="20"/>
    </row>
    <row r="10" spans="1:13" x14ac:dyDescent="0.25">
      <c r="B10" s="96" t="s">
        <v>22</v>
      </c>
      <c r="H10" s="20"/>
      <c r="L10" s="20"/>
      <c r="M10" s="20"/>
    </row>
    <row r="11" spans="1:13" x14ac:dyDescent="0.25">
      <c r="B11" s="98" t="s">
        <v>23</v>
      </c>
      <c r="H11" s="20"/>
      <c r="L11" s="20"/>
      <c r="M11" s="20"/>
    </row>
    <row r="12" spans="1:13" x14ac:dyDescent="0.25">
      <c r="B12" s="26"/>
      <c r="H12" s="20"/>
      <c r="L12" s="20"/>
      <c r="M12" s="20"/>
    </row>
    <row r="13" spans="1:13" ht="37.5" x14ac:dyDescent="0.25">
      <c r="A13" s="76" t="s">
        <v>24</v>
      </c>
      <c r="B13" s="76" t="s">
        <v>17</v>
      </c>
      <c r="C13" s="77"/>
      <c r="D13" s="77"/>
      <c r="E13" s="77"/>
      <c r="F13" s="105"/>
      <c r="G13" s="116"/>
      <c r="H13" s="20"/>
      <c r="L13" s="20"/>
      <c r="M13" s="20"/>
    </row>
    <row r="14" spans="1:13" x14ac:dyDescent="0.25">
      <c r="A14" s="21" t="s">
        <v>25</v>
      </c>
      <c r="B14" s="27" t="s">
        <v>0</v>
      </c>
      <c r="C14" s="89" t="s">
        <v>536</v>
      </c>
      <c r="E14" s="25"/>
      <c r="F14" s="104"/>
      <c r="H14" s="20"/>
      <c r="L14" s="20"/>
      <c r="M14" s="20"/>
    </row>
    <row r="15" spans="1:13" ht="30" x14ac:dyDescent="0.25">
      <c r="A15" s="21" t="s">
        <v>27</v>
      </c>
      <c r="B15" s="27" t="s">
        <v>28</v>
      </c>
      <c r="C15" s="89" t="str">
        <f>Introduction!F8</f>
        <v>Raiffeisenlandesbank Oberösterreich Aktiengesellschaft</v>
      </c>
      <c r="E15" s="25"/>
      <c r="F15" s="104"/>
      <c r="H15" s="20"/>
      <c r="L15" s="20"/>
      <c r="M15" s="20"/>
    </row>
    <row r="16" spans="1:13" x14ac:dyDescent="0.25">
      <c r="A16" s="21" t="s">
        <v>29</v>
      </c>
      <c r="B16" s="27" t="s">
        <v>30</v>
      </c>
      <c r="C16" s="51" t="s">
        <v>1170</v>
      </c>
      <c r="E16" s="25"/>
      <c r="F16" s="104"/>
      <c r="H16" s="20"/>
      <c r="L16" s="20"/>
      <c r="M16" s="20"/>
    </row>
    <row r="17" spans="1:13" x14ac:dyDescent="0.25">
      <c r="A17" s="21" t="s">
        <v>31</v>
      </c>
      <c r="B17" s="27" t="s">
        <v>32</v>
      </c>
      <c r="C17" s="125">
        <v>44742</v>
      </c>
      <c r="E17" s="25"/>
      <c r="F17" s="104"/>
      <c r="H17" s="20"/>
      <c r="L17" s="20"/>
      <c r="M17" s="20"/>
    </row>
    <row r="18" spans="1:13" hidden="1" outlineLevel="1" x14ac:dyDescent="0.25">
      <c r="A18" s="21" t="s">
        <v>33</v>
      </c>
      <c r="B18" s="28" t="s">
        <v>34</v>
      </c>
      <c r="E18" s="25"/>
      <c r="F18" s="104"/>
      <c r="H18" s="20"/>
      <c r="L18" s="20"/>
      <c r="M18" s="20"/>
    </row>
    <row r="19" spans="1:13" hidden="1" outlineLevel="1" x14ac:dyDescent="0.25">
      <c r="A19" s="21" t="s">
        <v>35</v>
      </c>
      <c r="B19" s="28" t="s">
        <v>36</v>
      </c>
      <c r="E19" s="25"/>
      <c r="F19" s="104"/>
      <c r="H19" s="20"/>
      <c r="L19" s="20"/>
      <c r="M19" s="20"/>
    </row>
    <row r="20" spans="1:13" hidden="1" outlineLevel="1" x14ac:dyDescent="0.25">
      <c r="A20" s="21" t="s">
        <v>37</v>
      </c>
      <c r="B20" s="28"/>
      <c r="E20" s="25"/>
      <c r="F20" s="104"/>
      <c r="H20" s="20"/>
      <c r="L20" s="20"/>
      <c r="M20" s="20"/>
    </row>
    <row r="21" spans="1:13" hidden="1" outlineLevel="1" x14ac:dyDescent="0.25">
      <c r="A21" s="21" t="s">
        <v>38</v>
      </c>
      <c r="B21" s="28"/>
      <c r="E21" s="25"/>
      <c r="F21" s="104"/>
      <c r="H21" s="20"/>
      <c r="L21" s="20"/>
      <c r="M21" s="20"/>
    </row>
    <row r="22" spans="1:13" hidden="1" outlineLevel="1" x14ac:dyDescent="0.25">
      <c r="A22" s="21" t="s">
        <v>39</v>
      </c>
      <c r="B22" s="28"/>
      <c r="E22" s="25"/>
      <c r="F22" s="104"/>
      <c r="H22" s="20"/>
      <c r="L22" s="20"/>
      <c r="M22" s="20"/>
    </row>
    <row r="23" spans="1:13" hidden="1" outlineLevel="1" x14ac:dyDescent="0.25">
      <c r="A23" s="21" t="s">
        <v>40</v>
      </c>
      <c r="B23" s="28"/>
      <c r="E23" s="25"/>
      <c r="F23" s="104"/>
      <c r="H23" s="20"/>
      <c r="L23" s="20"/>
      <c r="M23" s="20"/>
    </row>
    <row r="24" spans="1:13" hidden="1" outlineLevel="1" x14ac:dyDescent="0.25">
      <c r="A24" s="21" t="s">
        <v>41</v>
      </c>
      <c r="B24" s="28"/>
      <c r="E24" s="25"/>
      <c r="F24" s="104"/>
      <c r="H24" s="20"/>
      <c r="L24" s="20"/>
      <c r="M24" s="20"/>
    </row>
    <row r="25" spans="1:13" hidden="1" outlineLevel="1" x14ac:dyDescent="0.25">
      <c r="A25" s="21" t="s">
        <v>42</v>
      </c>
      <c r="B25" s="28"/>
      <c r="E25" s="25"/>
      <c r="F25" s="104"/>
      <c r="H25" s="20"/>
      <c r="L25" s="20"/>
      <c r="M25" s="20"/>
    </row>
    <row r="26" spans="1:13" ht="18.75" collapsed="1" x14ac:dyDescent="0.25">
      <c r="A26" s="77"/>
      <c r="B26" s="76" t="s">
        <v>18</v>
      </c>
      <c r="C26" s="77"/>
      <c r="D26" s="77"/>
      <c r="E26" s="77"/>
      <c r="F26" s="105"/>
      <c r="G26" s="116"/>
      <c r="H26" s="20"/>
      <c r="L26" s="20"/>
      <c r="M26" s="20"/>
    </row>
    <row r="27" spans="1:13" x14ac:dyDescent="0.25">
      <c r="A27" s="21" t="s">
        <v>43</v>
      </c>
      <c r="B27" s="29" t="s">
        <v>44</v>
      </c>
      <c r="C27" s="21" t="s">
        <v>1171</v>
      </c>
      <c r="D27" s="30"/>
      <c r="E27" s="30"/>
      <c r="F27" s="34"/>
      <c r="H27" s="20"/>
      <c r="L27" s="20"/>
      <c r="M27" s="20"/>
    </row>
    <row r="28" spans="1:13" x14ac:dyDescent="0.25">
      <c r="A28" s="21" t="s">
        <v>45</v>
      </c>
      <c r="B28" s="29" t="s">
        <v>46</v>
      </c>
      <c r="C28" s="21" t="s">
        <v>1172</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05"/>
      <c r="G36" s="116"/>
      <c r="H36" s="20"/>
      <c r="L36" s="20"/>
      <c r="M36" s="20"/>
    </row>
    <row r="37" spans="1:13" x14ac:dyDescent="0.25">
      <c r="A37" s="80"/>
      <c r="B37" s="81" t="s">
        <v>55</v>
      </c>
      <c r="C37" s="85" t="s">
        <v>56</v>
      </c>
      <c r="D37" s="80"/>
      <c r="E37" s="82"/>
      <c r="F37" s="106"/>
      <c r="G37" s="106"/>
      <c r="H37" s="20"/>
      <c r="L37" s="20"/>
      <c r="M37" s="20"/>
    </row>
    <row r="38" spans="1:13" x14ac:dyDescent="0.25">
      <c r="A38" s="21" t="s">
        <v>4</v>
      </c>
      <c r="B38" s="30" t="s">
        <v>1109</v>
      </c>
      <c r="C38" s="128">
        <v>5368.3285257999996</v>
      </c>
      <c r="F38" s="34"/>
      <c r="H38" s="20"/>
      <c r="L38" s="20"/>
      <c r="M38" s="20"/>
    </row>
    <row r="39" spans="1:13" x14ac:dyDescent="0.25">
      <c r="A39" s="21" t="s">
        <v>57</v>
      </c>
      <c r="B39" s="30" t="s">
        <v>58</v>
      </c>
      <c r="C39" s="128">
        <v>3039.9803109899999</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5" t="s">
        <v>1110</v>
      </c>
      <c r="D44" s="80" t="s">
        <v>66</v>
      </c>
      <c r="E44" s="82"/>
      <c r="F44" s="106" t="s">
        <v>67</v>
      </c>
      <c r="G44" s="106" t="s">
        <v>68</v>
      </c>
      <c r="H44" s="20"/>
      <c r="L44" s="20"/>
      <c r="M44" s="20"/>
    </row>
    <row r="45" spans="1:13" x14ac:dyDescent="0.25">
      <c r="A45" s="21" t="s">
        <v>8</v>
      </c>
      <c r="B45" s="30" t="s">
        <v>69</v>
      </c>
      <c r="C45" s="21" t="s">
        <v>960</v>
      </c>
      <c r="D45" s="127">
        <v>76.590897855247945</v>
      </c>
      <c r="F45" s="88">
        <v>0</v>
      </c>
      <c r="G45" s="127" t="s">
        <v>960</v>
      </c>
      <c r="H45" s="20"/>
      <c r="L45" s="20"/>
      <c r="M45" s="20"/>
    </row>
    <row r="46" spans="1:13" hidden="1" outlineLevel="1" x14ac:dyDescent="0.25">
      <c r="A46" s="21" t="s">
        <v>70</v>
      </c>
      <c r="B46" s="28" t="s">
        <v>71</v>
      </c>
      <c r="G46" s="89"/>
      <c r="H46" s="20"/>
      <c r="L46" s="20"/>
      <c r="M46" s="20"/>
    </row>
    <row r="47" spans="1:13" hidden="1" outlineLevel="1" x14ac:dyDescent="0.25">
      <c r="A47" s="21" t="s">
        <v>72</v>
      </c>
      <c r="B47" s="28" t="s">
        <v>73</v>
      </c>
      <c r="C47" s="88"/>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06" t="s">
        <v>79</v>
      </c>
      <c r="G52" s="106"/>
      <c r="H52" s="20"/>
      <c r="L52" s="20"/>
      <c r="M52" s="20"/>
    </row>
    <row r="53" spans="1:13" x14ac:dyDescent="0.25">
      <c r="A53" s="21" t="s">
        <v>80</v>
      </c>
      <c r="B53" s="30" t="s">
        <v>81</v>
      </c>
      <c r="C53" s="128">
        <v>5368.3285257982898</v>
      </c>
      <c r="E53" s="33"/>
      <c r="F53" s="34">
        <f>IF($C$58=0,"",IF(C53="[for completion]","",C53/$C$58))</f>
        <v>1</v>
      </c>
      <c r="G53" s="34"/>
      <c r="H53" s="20"/>
      <c r="L53" s="20"/>
      <c r="M53" s="20"/>
    </row>
    <row r="54" spans="1:13" x14ac:dyDescent="0.25">
      <c r="A54" s="21" t="s">
        <v>82</v>
      </c>
      <c r="B54" s="30" t="s">
        <v>83</v>
      </c>
      <c r="C54" s="128">
        <v>0</v>
      </c>
      <c r="E54" s="33"/>
      <c r="F54" s="34">
        <f>IF($C$58=0,"",IF(C54="[for completion]","",C54/$C$58))</f>
        <v>0</v>
      </c>
      <c r="G54" s="34"/>
      <c r="H54" s="20"/>
      <c r="L54" s="20"/>
      <c r="M54" s="20"/>
    </row>
    <row r="55" spans="1:13" x14ac:dyDescent="0.25">
      <c r="A55" s="21" t="s">
        <v>84</v>
      </c>
      <c r="B55" s="30" t="s">
        <v>85</v>
      </c>
      <c r="C55" s="128">
        <v>0</v>
      </c>
      <c r="E55" s="33"/>
      <c r="F55" s="34">
        <f>IF($C$58=0,"",IF(C55="[for completion]","",C55/$C$58))</f>
        <v>0</v>
      </c>
      <c r="G55" s="34"/>
      <c r="H55" s="20"/>
      <c r="L55" s="20"/>
      <c r="M55" s="20"/>
    </row>
    <row r="56" spans="1:13" x14ac:dyDescent="0.25">
      <c r="A56" s="21" t="s">
        <v>86</v>
      </c>
      <c r="B56" s="30" t="s">
        <v>87</v>
      </c>
      <c r="C56" s="128">
        <v>0</v>
      </c>
      <c r="E56" s="33"/>
      <c r="F56" s="34">
        <f>IF($C$58=0,"",IF(C56="[for completion]","",C56/$C$58))</f>
        <v>0</v>
      </c>
      <c r="G56" s="34"/>
      <c r="H56" s="20"/>
      <c r="L56" s="20"/>
      <c r="M56" s="20"/>
    </row>
    <row r="57" spans="1:13" x14ac:dyDescent="0.25">
      <c r="A57" s="21" t="s">
        <v>88</v>
      </c>
      <c r="B57" s="21" t="s">
        <v>89</v>
      </c>
      <c r="C57" s="128">
        <v>0</v>
      </c>
      <c r="E57" s="33"/>
      <c r="F57" s="34">
        <f>IF($C$58=0,"",IF(C57="[for completion]","",C57/$C$58))</f>
        <v>0</v>
      </c>
      <c r="G57" s="34"/>
      <c r="H57" s="20"/>
      <c r="L57" s="20"/>
      <c r="M57" s="20"/>
    </row>
    <row r="58" spans="1:13" x14ac:dyDescent="0.25">
      <c r="A58" s="21" t="s">
        <v>90</v>
      </c>
      <c r="B58" s="35" t="s">
        <v>91</v>
      </c>
      <c r="C58" s="139">
        <f>SUM(C53:C57)</f>
        <v>5368.3285257982898</v>
      </c>
      <c r="D58" s="33"/>
      <c r="E58" s="33"/>
      <c r="F58" s="107">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07"/>
      <c r="H64" s="20"/>
      <c r="L64" s="20"/>
      <c r="M64" s="20"/>
    </row>
    <row r="65" spans="1:13" collapsed="1" x14ac:dyDescent="0.25">
      <c r="A65" s="80"/>
      <c r="B65" s="81" t="s">
        <v>99</v>
      </c>
      <c r="C65" s="85" t="s">
        <v>1118</v>
      </c>
      <c r="D65" s="85" t="s">
        <v>1119</v>
      </c>
      <c r="E65" s="82"/>
      <c r="F65" s="106" t="s">
        <v>100</v>
      </c>
      <c r="G65" s="117" t="s">
        <v>101</v>
      </c>
      <c r="H65" s="20"/>
      <c r="L65" s="20"/>
      <c r="M65" s="20"/>
    </row>
    <row r="66" spans="1:13" x14ac:dyDescent="0.25">
      <c r="A66" s="21" t="s">
        <v>102</v>
      </c>
      <c r="B66" s="30" t="s">
        <v>1123</v>
      </c>
      <c r="C66" s="126">
        <v>12.325136616652649</v>
      </c>
      <c r="D66" s="21" t="s">
        <v>960</v>
      </c>
      <c r="E66" s="27"/>
      <c r="F66" s="108"/>
      <c r="G66" s="102"/>
      <c r="H66" s="20"/>
      <c r="L66" s="20"/>
      <c r="M66" s="20"/>
    </row>
    <row r="67" spans="1:13" x14ac:dyDescent="0.25">
      <c r="B67" s="30"/>
      <c r="E67" s="27"/>
      <c r="F67" s="108"/>
      <c r="G67" s="102"/>
      <c r="H67" s="20"/>
      <c r="L67" s="20"/>
      <c r="M67" s="20"/>
    </row>
    <row r="68" spans="1:13" x14ac:dyDescent="0.25">
      <c r="B68" s="30" t="s">
        <v>1115</v>
      </c>
      <c r="C68" s="27"/>
      <c r="D68" s="27"/>
      <c r="E68" s="27"/>
      <c r="F68" s="102"/>
      <c r="G68" s="102"/>
      <c r="H68" s="20"/>
      <c r="L68" s="20"/>
      <c r="M68" s="20"/>
    </row>
    <row r="69" spans="1:13" x14ac:dyDescent="0.25">
      <c r="B69" s="30" t="s">
        <v>104</v>
      </c>
      <c r="E69" s="27"/>
      <c r="F69" s="102"/>
      <c r="G69" s="102"/>
      <c r="H69" s="20"/>
      <c r="L69" s="20"/>
      <c r="M69" s="20"/>
    </row>
    <row r="70" spans="1:13" x14ac:dyDescent="0.25">
      <c r="A70" s="21" t="s">
        <v>105</v>
      </c>
      <c r="B70" s="18" t="s">
        <v>106</v>
      </c>
      <c r="C70" s="128">
        <v>65.674736629999998</v>
      </c>
      <c r="D70" s="21" t="s">
        <v>960</v>
      </c>
      <c r="E70" s="18"/>
      <c r="F70" s="34">
        <f>IF($C$77=0,"",IF(C70="[for completion]","",C70/$C$77))</f>
        <v>1.2233740225545141E-2</v>
      </c>
      <c r="G70" s="34" t="str">
        <f>IF($D$77=0,"",IF(D70="[Mark as ND1 if not relevant]","",D70/$D$77))</f>
        <v/>
      </c>
      <c r="H70" s="20"/>
      <c r="L70" s="20"/>
      <c r="M70" s="20"/>
    </row>
    <row r="71" spans="1:13" x14ac:dyDescent="0.25">
      <c r="A71" s="21" t="s">
        <v>107</v>
      </c>
      <c r="B71" s="18" t="s">
        <v>108</v>
      </c>
      <c r="C71" s="128">
        <v>78.692861049999976</v>
      </c>
      <c r="D71" s="89" t="s">
        <v>960</v>
      </c>
      <c r="E71" s="18"/>
      <c r="F71" s="34">
        <f t="shared" ref="F71:F75" si="1">IF($C$77=0,"",IF(C71="[for completion]","",C71/$C$77))</f>
        <v>1.4658726766037116E-2</v>
      </c>
      <c r="G71" s="34" t="str">
        <f t="shared" ref="G71:G76" si="2">IF($D$77=0,"",IF(D71="[Mark as ND1 if not relevant]","",D71/$D$77))</f>
        <v/>
      </c>
      <c r="H71" s="20"/>
      <c r="L71" s="20"/>
      <c r="M71" s="20"/>
    </row>
    <row r="72" spans="1:13" x14ac:dyDescent="0.25">
      <c r="A72" s="21" t="s">
        <v>109</v>
      </c>
      <c r="B72" s="18" t="s">
        <v>110</v>
      </c>
      <c r="C72" s="128">
        <v>80.579771542000003</v>
      </c>
      <c r="D72" s="89" t="s">
        <v>960</v>
      </c>
      <c r="E72" s="18"/>
      <c r="F72" s="34">
        <f t="shared" si="1"/>
        <v>1.501021615103511E-2</v>
      </c>
      <c r="G72" s="34" t="str">
        <f t="shared" si="2"/>
        <v/>
      </c>
      <c r="H72" s="20"/>
      <c r="L72" s="20"/>
      <c r="M72" s="20"/>
    </row>
    <row r="73" spans="1:13" x14ac:dyDescent="0.25">
      <c r="A73" s="21" t="s">
        <v>111</v>
      </c>
      <c r="B73" s="18" t="s">
        <v>112</v>
      </c>
      <c r="C73" s="128">
        <v>97.573489670000001</v>
      </c>
      <c r="D73" s="89" t="s">
        <v>960</v>
      </c>
      <c r="E73" s="18"/>
      <c r="F73" s="34">
        <f t="shared" si="1"/>
        <v>1.8175767224583271E-2</v>
      </c>
      <c r="G73" s="34" t="str">
        <f t="shared" si="2"/>
        <v/>
      </c>
      <c r="H73" s="20"/>
      <c r="L73" s="20"/>
      <c r="M73" s="20"/>
    </row>
    <row r="74" spans="1:13" x14ac:dyDescent="0.25">
      <c r="A74" s="21" t="s">
        <v>113</v>
      </c>
      <c r="B74" s="18" t="s">
        <v>114</v>
      </c>
      <c r="C74" s="128">
        <v>80.917810460000027</v>
      </c>
      <c r="D74" s="89" t="s">
        <v>960</v>
      </c>
      <c r="E74" s="18"/>
      <c r="F74" s="34">
        <f t="shared" si="1"/>
        <v>1.5073185270077569E-2</v>
      </c>
      <c r="G74" s="34" t="str">
        <f t="shared" si="2"/>
        <v/>
      </c>
      <c r="H74" s="20"/>
      <c r="L74" s="20"/>
      <c r="M74" s="20"/>
    </row>
    <row r="75" spans="1:13" x14ac:dyDescent="0.25">
      <c r="A75" s="21" t="s">
        <v>115</v>
      </c>
      <c r="B75" s="18" t="s">
        <v>116</v>
      </c>
      <c r="C75" s="128">
        <v>561.12219850405074</v>
      </c>
      <c r="D75" s="89" t="s">
        <v>960</v>
      </c>
      <c r="E75" s="18"/>
      <c r="F75" s="34">
        <f t="shared" si="1"/>
        <v>0.10452456398811952</v>
      </c>
      <c r="G75" s="34" t="str">
        <f t="shared" si="2"/>
        <v/>
      </c>
      <c r="H75" s="20"/>
      <c r="L75" s="20"/>
      <c r="M75" s="20"/>
    </row>
    <row r="76" spans="1:13" x14ac:dyDescent="0.25">
      <c r="A76" s="21" t="s">
        <v>117</v>
      </c>
      <c r="B76" s="18" t="s">
        <v>118</v>
      </c>
      <c r="C76" s="128">
        <v>4403.7676579422396</v>
      </c>
      <c r="D76" s="89" t="s">
        <v>960</v>
      </c>
      <c r="E76" s="18"/>
      <c r="F76" s="34">
        <f>IF($C$77=0,"",IF(C76="[for completion]","",C76/$C$77))</f>
        <v>0.82032380037460217</v>
      </c>
      <c r="G76" s="34" t="str">
        <f t="shared" si="2"/>
        <v/>
      </c>
      <c r="H76" s="20"/>
      <c r="L76" s="20"/>
      <c r="M76" s="20"/>
    </row>
    <row r="77" spans="1:13" x14ac:dyDescent="0.25">
      <c r="A77" s="21" t="s">
        <v>119</v>
      </c>
      <c r="B77" s="40" t="s">
        <v>91</v>
      </c>
      <c r="C77" s="128">
        <f>SUM(C70:C76)</f>
        <v>5368.3285257982907</v>
      </c>
      <c r="D77" s="33">
        <f>SUM(D70:D76)</f>
        <v>0</v>
      </c>
      <c r="E77" s="30"/>
      <c r="F77" s="107">
        <f>SUM(F70:F76)</f>
        <v>0.99999999999999989</v>
      </c>
      <c r="G77" s="107">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IF($C$77=0,"",IF(C79="[for completion]","",C79/$C$77))</f>
        <v>0</v>
      </c>
      <c r="G79" s="34" t="str">
        <f t="shared" si="3"/>
        <v/>
      </c>
      <c r="H79" s="20"/>
      <c r="L79" s="20"/>
      <c r="M79" s="20"/>
    </row>
    <row r="80" spans="1:13" hidden="1" outlineLevel="1" x14ac:dyDescent="0.25">
      <c r="A80" s="21" t="s">
        <v>124</v>
      </c>
      <c r="B80" s="41" t="s">
        <v>125</v>
      </c>
      <c r="C80" s="33"/>
      <c r="D80" s="33"/>
      <c r="E80" s="30"/>
      <c r="F80" s="34">
        <f>IF($C$77=0,"",IF(C80="[for completion]","",C80/$C$77))</f>
        <v>0</v>
      </c>
      <c r="G80" s="34" t="str">
        <f t="shared" si="3"/>
        <v/>
      </c>
      <c r="H80" s="20"/>
      <c r="L80" s="20"/>
      <c r="M80" s="20"/>
    </row>
    <row r="81" spans="1:13" hidden="1" outlineLevel="1" x14ac:dyDescent="0.25">
      <c r="A81" s="21" t="s">
        <v>126</v>
      </c>
      <c r="B81" s="41" t="s">
        <v>127</v>
      </c>
      <c r="C81" s="33"/>
      <c r="D81" s="33"/>
      <c r="E81" s="30"/>
      <c r="F81" s="34">
        <f t="shared" ref="F81:F87" si="4">IF($C$77=0,"",IF(C81="[for completion]","",C81/$C$77))</f>
        <v>0</v>
      </c>
      <c r="G81" s="34" t="str">
        <f t="shared" si="3"/>
        <v/>
      </c>
      <c r="H81" s="20"/>
      <c r="L81" s="20"/>
      <c r="M81" s="20"/>
    </row>
    <row r="82" spans="1:13" hidden="1" outlineLevel="1" x14ac:dyDescent="0.25">
      <c r="A82" s="21" t="s">
        <v>128</v>
      </c>
      <c r="B82" s="41" t="s">
        <v>129</v>
      </c>
      <c r="C82" s="33"/>
      <c r="D82" s="33"/>
      <c r="E82" s="30"/>
      <c r="F82" s="34">
        <f>IF($C$77=0,"",IF(C82="[for completion]","",C82/$C$77))</f>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5" t="s">
        <v>1120</v>
      </c>
      <c r="D88" s="85" t="s">
        <v>1121</v>
      </c>
      <c r="E88" s="82"/>
      <c r="F88" s="106" t="s">
        <v>136</v>
      </c>
      <c r="G88" s="118" t="s">
        <v>137</v>
      </c>
      <c r="H88" s="20"/>
      <c r="L88" s="20"/>
      <c r="M88" s="20"/>
    </row>
    <row r="89" spans="1:13" x14ac:dyDescent="0.25">
      <c r="A89" s="21" t="s">
        <v>138</v>
      </c>
      <c r="B89" s="30" t="s">
        <v>103</v>
      </c>
      <c r="C89" s="126">
        <v>7.8498681786388627</v>
      </c>
      <c r="D89" s="21" t="s">
        <v>960</v>
      </c>
      <c r="E89" s="27"/>
      <c r="F89" s="108"/>
      <c r="G89" s="102"/>
      <c r="H89" s="20"/>
      <c r="L89" s="20"/>
      <c r="M89" s="20"/>
    </row>
    <row r="90" spans="1:13" x14ac:dyDescent="0.25">
      <c r="B90" s="30"/>
      <c r="E90" s="27"/>
      <c r="F90" s="108"/>
      <c r="G90" s="102"/>
      <c r="H90" s="20"/>
      <c r="L90" s="20"/>
      <c r="M90" s="20"/>
    </row>
    <row r="91" spans="1:13" x14ac:dyDescent="0.25">
      <c r="B91" s="30" t="s">
        <v>1116</v>
      </c>
      <c r="C91" s="27"/>
      <c r="D91" s="27"/>
      <c r="E91" s="27"/>
      <c r="F91" s="102"/>
      <c r="G91" s="102"/>
      <c r="H91" s="20"/>
      <c r="L91" s="20"/>
      <c r="M91" s="20"/>
    </row>
    <row r="92" spans="1:13" x14ac:dyDescent="0.25">
      <c r="A92" s="21" t="s">
        <v>139</v>
      </c>
      <c r="B92" s="30" t="s">
        <v>104</v>
      </c>
      <c r="E92" s="27"/>
      <c r="F92" s="102"/>
      <c r="G92" s="102"/>
      <c r="H92" s="20"/>
      <c r="L92" s="20"/>
      <c r="M92" s="20"/>
    </row>
    <row r="93" spans="1:13" x14ac:dyDescent="0.25">
      <c r="A93" s="21" t="s">
        <v>140</v>
      </c>
      <c r="B93" s="18" t="s">
        <v>106</v>
      </c>
      <c r="C93" s="128">
        <v>13</v>
      </c>
      <c r="D93" s="89" t="s">
        <v>960</v>
      </c>
      <c r="E93" s="18"/>
      <c r="F93" s="34">
        <f t="shared" ref="F93:F98" si="5">IF($C$100=0,"",IF(C93="[for completion]","",C93/$C$100))</f>
        <v>4.2763434858452817E-3</v>
      </c>
      <c r="G93" s="34" t="str">
        <f>IF($D$100=0,"",IF(D93="[Mark as ND1 if not relevant]","",D93/$D$100))</f>
        <v/>
      </c>
      <c r="H93" s="20"/>
      <c r="L93" s="20"/>
      <c r="M93" s="20"/>
    </row>
    <row r="94" spans="1:13" x14ac:dyDescent="0.25">
      <c r="A94" s="21" t="s">
        <v>141</v>
      </c>
      <c r="B94" s="18" t="s">
        <v>108</v>
      </c>
      <c r="C94" s="128">
        <v>49</v>
      </c>
      <c r="D94" s="89" t="s">
        <v>960</v>
      </c>
      <c r="E94" s="18"/>
      <c r="F94" s="34">
        <f t="shared" si="5"/>
        <v>1.6118525446647599E-2</v>
      </c>
      <c r="G94" s="34" t="str">
        <f t="shared" ref="G94:G99" si="6">IF($D$100=0,"",IF(D94="[Mark as ND1 if not relevant]","",D94/$D$100))</f>
        <v/>
      </c>
      <c r="H94" s="20"/>
      <c r="L94" s="20"/>
      <c r="M94" s="20"/>
    </row>
    <row r="95" spans="1:13" x14ac:dyDescent="0.25">
      <c r="A95" s="21" t="s">
        <v>142</v>
      </c>
      <c r="B95" s="18" t="s">
        <v>110</v>
      </c>
      <c r="C95" s="128">
        <v>25</v>
      </c>
      <c r="D95" s="89" t="s">
        <v>960</v>
      </c>
      <c r="E95" s="18"/>
      <c r="F95" s="34">
        <f t="shared" si="5"/>
        <v>8.2237374727793886E-3</v>
      </c>
      <c r="G95" s="34" t="str">
        <f t="shared" si="6"/>
        <v/>
      </c>
      <c r="H95" s="20"/>
      <c r="L95" s="20"/>
      <c r="M95" s="20"/>
    </row>
    <row r="96" spans="1:13" x14ac:dyDescent="0.25">
      <c r="A96" s="21" t="s">
        <v>143</v>
      </c>
      <c r="B96" s="18" t="s">
        <v>112</v>
      </c>
      <c r="C96" s="128">
        <v>60</v>
      </c>
      <c r="D96" s="89" t="s">
        <v>960</v>
      </c>
      <c r="E96" s="18"/>
      <c r="F96" s="34">
        <f>IF($C$100=0,"",IF(C96="[for completion]","",C96/$C$100))</f>
        <v>1.9736969934670532E-2</v>
      </c>
      <c r="G96" s="34" t="str">
        <f t="shared" si="6"/>
        <v/>
      </c>
      <c r="H96" s="20"/>
      <c r="L96" s="20"/>
      <c r="M96" s="20"/>
    </row>
    <row r="97" spans="1:14" x14ac:dyDescent="0.25">
      <c r="A97" s="21" t="s">
        <v>144</v>
      </c>
      <c r="B97" s="18" t="s">
        <v>114</v>
      </c>
      <c r="C97" s="128">
        <v>1028</v>
      </c>
      <c r="D97" s="89" t="s">
        <v>960</v>
      </c>
      <c r="E97" s="18"/>
      <c r="F97" s="34">
        <f>IF($C$100=0,"",IF(C97="[for completion]","",C97/$C$100))</f>
        <v>0.33816008488068844</v>
      </c>
      <c r="G97" s="34" t="str">
        <f t="shared" si="6"/>
        <v/>
      </c>
      <c r="H97" s="20"/>
      <c r="L97" s="20"/>
      <c r="M97" s="20"/>
    </row>
    <row r="98" spans="1:14" x14ac:dyDescent="0.25">
      <c r="A98" s="21" t="s">
        <v>145</v>
      </c>
      <c r="B98" s="18" t="s">
        <v>116</v>
      </c>
      <c r="C98" s="128">
        <v>1139.5</v>
      </c>
      <c r="D98" s="89" t="s">
        <v>960</v>
      </c>
      <c r="E98" s="18"/>
      <c r="F98" s="34">
        <f t="shared" si="5"/>
        <v>0.37483795400928449</v>
      </c>
      <c r="G98" s="34" t="str">
        <f t="shared" si="6"/>
        <v/>
      </c>
      <c r="H98" s="20"/>
      <c r="L98" s="20"/>
      <c r="M98" s="20"/>
    </row>
    <row r="99" spans="1:14" x14ac:dyDescent="0.25">
      <c r="A99" s="21" t="s">
        <v>146</v>
      </c>
      <c r="B99" s="18" t="s">
        <v>118</v>
      </c>
      <c r="C99" s="128">
        <v>725.48031099000002</v>
      </c>
      <c r="D99" s="89" t="s">
        <v>960</v>
      </c>
      <c r="E99" s="18"/>
      <c r="F99" s="34">
        <f>IF($C$100=0,"",IF(C99="[for completion]","",C99/$C$100))</f>
        <v>0.23864638477008429</v>
      </c>
      <c r="G99" s="34" t="str">
        <f t="shared" si="6"/>
        <v/>
      </c>
      <c r="H99" s="20"/>
      <c r="L99" s="20"/>
      <c r="M99" s="20"/>
    </row>
    <row r="100" spans="1:14" x14ac:dyDescent="0.25">
      <c r="A100" s="21" t="s">
        <v>147</v>
      </c>
      <c r="B100" s="40" t="s">
        <v>91</v>
      </c>
      <c r="C100" s="128">
        <f>SUM(C93:C99)</f>
        <v>3039.9803109899999</v>
      </c>
      <c r="D100" s="33">
        <f>SUM(D93:D99)</f>
        <v>0</v>
      </c>
      <c r="E100" s="30"/>
      <c r="F100" s="107">
        <f>SUM(F93:F99)</f>
        <v>1</v>
      </c>
      <c r="G100" s="107">
        <f>SUM(G93:G99)</f>
        <v>0</v>
      </c>
      <c r="H100" s="20"/>
      <c r="L100" s="20"/>
      <c r="M100" s="20"/>
    </row>
    <row r="101" spans="1:14" hidden="1" outlineLevel="1" x14ac:dyDescent="0.25">
      <c r="A101" s="21" t="s">
        <v>148</v>
      </c>
      <c r="B101" s="41" t="s">
        <v>121</v>
      </c>
      <c r="C101" s="33"/>
      <c r="D101" s="33"/>
      <c r="E101" s="30"/>
      <c r="F101" s="34">
        <f t="shared" ref="F101:F110" si="7">IF($C$100=0,"",IF(C101="[for completion]","",C101/$C$100))</f>
        <v>0</v>
      </c>
      <c r="G101" s="34" t="str">
        <f t="shared" ref="G101:G110" si="8">IF($D$100=0,"",IF(D101="[for completion]","",D101/$D$100))</f>
        <v/>
      </c>
      <c r="H101" s="20"/>
      <c r="L101" s="20"/>
      <c r="M101" s="20"/>
    </row>
    <row r="102" spans="1:14" hidden="1" outlineLevel="1" x14ac:dyDescent="0.25">
      <c r="A102" s="21" t="s">
        <v>149</v>
      </c>
      <c r="B102" s="41" t="s">
        <v>123</v>
      </c>
      <c r="C102" s="33"/>
      <c r="D102" s="33"/>
      <c r="E102" s="30"/>
      <c r="F102" s="34">
        <f t="shared" si="7"/>
        <v>0</v>
      </c>
      <c r="G102" s="34" t="str">
        <f t="shared" si="8"/>
        <v/>
      </c>
      <c r="H102" s="20"/>
      <c r="L102" s="20"/>
      <c r="M102" s="20"/>
    </row>
    <row r="103" spans="1:14" hidden="1" outlineLevel="1" x14ac:dyDescent="0.25">
      <c r="A103" s="21" t="s">
        <v>150</v>
      </c>
      <c r="B103" s="41" t="s">
        <v>125</v>
      </c>
      <c r="C103" s="33"/>
      <c r="D103" s="33"/>
      <c r="E103" s="30"/>
      <c r="F103" s="34">
        <f t="shared" si="7"/>
        <v>0</v>
      </c>
      <c r="G103" s="34" t="str">
        <f t="shared" si="8"/>
        <v/>
      </c>
      <c r="H103" s="20"/>
      <c r="L103" s="20"/>
      <c r="M103" s="20"/>
    </row>
    <row r="104" spans="1:14" hidden="1" outlineLevel="1" x14ac:dyDescent="0.25">
      <c r="A104" s="21" t="s">
        <v>151</v>
      </c>
      <c r="B104" s="41" t="s">
        <v>127</v>
      </c>
      <c r="C104" s="33"/>
      <c r="D104" s="33"/>
      <c r="E104" s="30"/>
      <c r="F104" s="34">
        <f t="shared" si="7"/>
        <v>0</v>
      </c>
      <c r="G104" s="34" t="str">
        <f t="shared" si="8"/>
        <v/>
      </c>
      <c r="H104" s="20"/>
      <c r="L104" s="20"/>
      <c r="M104" s="20"/>
    </row>
    <row r="105" spans="1:14" hidden="1" outlineLevel="1" x14ac:dyDescent="0.25">
      <c r="A105" s="21" t="s">
        <v>152</v>
      </c>
      <c r="B105" s="41" t="s">
        <v>129</v>
      </c>
      <c r="C105" s="33"/>
      <c r="D105" s="33"/>
      <c r="E105" s="30"/>
      <c r="F105" s="34">
        <f t="shared" si="7"/>
        <v>0</v>
      </c>
      <c r="G105" s="34" t="str">
        <f t="shared" si="8"/>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7"/>
        <v>0</v>
      </c>
      <c r="G108" s="34" t="str">
        <f t="shared" si="8"/>
        <v/>
      </c>
      <c r="H108" s="20"/>
      <c r="L108" s="20"/>
      <c r="M108" s="20"/>
    </row>
    <row r="109" spans="1:14" hidden="1" outlineLevel="1" x14ac:dyDescent="0.25">
      <c r="A109" s="21" t="s">
        <v>156</v>
      </c>
      <c r="B109" s="41"/>
      <c r="C109" s="33"/>
      <c r="D109" s="33"/>
      <c r="E109" s="30"/>
      <c r="F109" s="34">
        <f t="shared" si="7"/>
        <v>0</v>
      </c>
      <c r="G109" s="34" t="str">
        <f t="shared" si="8"/>
        <v/>
      </c>
      <c r="H109" s="20"/>
      <c r="L109" s="20"/>
      <c r="M109" s="20"/>
    </row>
    <row r="110" spans="1:14" hidden="1" outlineLevel="1" x14ac:dyDescent="0.25">
      <c r="A110" s="21" t="s">
        <v>157</v>
      </c>
      <c r="B110" s="41"/>
      <c r="C110" s="33"/>
      <c r="D110" s="33"/>
      <c r="E110" s="30"/>
      <c r="F110" s="34">
        <f t="shared" si="7"/>
        <v>0</v>
      </c>
      <c r="G110" s="34" t="str">
        <f t="shared" si="8"/>
        <v/>
      </c>
      <c r="H110" s="20"/>
      <c r="L110" s="20"/>
      <c r="M110" s="20"/>
    </row>
    <row r="111" spans="1:14" collapsed="1" x14ac:dyDescent="0.25">
      <c r="A111" s="80"/>
      <c r="B111" s="81" t="s">
        <v>158</v>
      </c>
      <c r="C111" s="83" t="s">
        <v>159</v>
      </c>
      <c r="D111" s="83" t="s">
        <v>160</v>
      </c>
      <c r="E111" s="82"/>
      <c r="F111" s="106" t="s">
        <v>161</v>
      </c>
      <c r="G111" s="106" t="s">
        <v>162</v>
      </c>
      <c r="H111" s="20"/>
      <c r="L111" s="20"/>
      <c r="M111" s="20"/>
    </row>
    <row r="112" spans="1:14" s="42" customFormat="1" x14ac:dyDescent="0.25">
      <c r="A112" s="21" t="s">
        <v>163</v>
      </c>
      <c r="B112" s="30" t="s">
        <v>164</v>
      </c>
      <c r="C112" s="128">
        <v>5368.3285257982898</v>
      </c>
      <c r="D112" s="128">
        <v>5368.3285257982898</v>
      </c>
      <c r="E112" s="34"/>
      <c r="F112" s="34">
        <f>IF($C$127=0,"",IF(C112="[for completion]","",C112/$C$127))</f>
        <v>1</v>
      </c>
      <c r="G112" s="34">
        <f>IF($D$127=0,"",IF(D112="[for completion]","",D112/$D$127))</f>
        <v>1</v>
      </c>
      <c r="H112" s="20"/>
      <c r="I112" s="21"/>
      <c r="J112" s="21"/>
      <c r="K112" s="21"/>
      <c r="L112" s="20"/>
      <c r="M112" s="20"/>
      <c r="N112" s="20"/>
    </row>
    <row r="113" spans="1:14" s="42" customFormat="1" x14ac:dyDescent="0.25">
      <c r="A113" s="21" t="s">
        <v>165</v>
      </c>
      <c r="B113" s="30" t="s">
        <v>166</v>
      </c>
      <c r="C113" s="128">
        <v>0</v>
      </c>
      <c r="D113" s="128">
        <v>0</v>
      </c>
      <c r="E113" s="34"/>
      <c r="F113" s="34">
        <f t="shared" ref="F113:F125" si="9">IF($C$127=0,"",IF(C113="[for completion]","",C113/$C$127))</f>
        <v>0</v>
      </c>
      <c r="G113" s="34">
        <f t="shared" ref="G113:G125" si="10">IF($D$127=0,"",IF(D113="[for completion]","",D113/$D$127))</f>
        <v>0</v>
      </c>
      <c r="H113" s="20"/>
      <c r="I113" s="21"/>
      <c r="J113" s="21"/>
      <c r="K113" s="21"/>
      <c r="L113" s="20"/>
      <c r="M113" s="20"/>
      <c r="N113" s="20"/>
    </row>
    <row r="114" spans="1:14" s="42" customFormat="1" x14ac:dyDescent="0.25">
      <c r="A114" s="21" t="s">
        <v>167</v>
      </c>
      <c r="B114" s="30" t="s">
        <v>168</v>
      </c>
      <c r="C114" s="128">
        <v>0</v>
      </c>
      <c r="D114" s="128">
        <v>0</v>
      </c>
      <c r="E114" s="34"/>
      <c r="F114" s="34">
        <f t="shared" si="9"/>
        <v>0</v>
      </c>
      <c r="G114" s="34">
        <f t="shared" si="10"/>
        <v>0</v>
      </c>
      <c r="H114" s="20"/>
      <c r="I114" s="21"/>
      <c r="J114" s="21"/>
      <c r="K114" s="21"/>
      <c r="L114" s="20"/>
      <c r="M114" s="20"/>
      <c r="N114" s="20"/>
    </row>
    <row r="115" spans="1:14" s="42" customFormat="1" x14ac:dyDescent="0.25">
      <c r="A115" s="21" t="s">
        <v>169</v>
      </c>
      <c r="B115" s="30" t="s">
        <v>170</v>
      </c>
      <c r="C115" s="128">
        <v>0</v>
      </c>
      <c r="D115" s="128">
        <v>0</v>
      </c>
      <c r="E115" s="34"/>
      <c r="F115" s="34">
        <f t="shared" si="9"/>
        <v>0</v>
      </c>
      <c r="G115" s="34">
        <f t="shared" si="10"/>
        <v>0</v>
      </c>
      <c r="H115" s="20"/>
      <c r="I115" s="21"/>
      <c r="J115" s="21"/>
      <c r="K115" s="21"/>
      <c r="L115" s="20"/>
      <c r="M115" s="20"/>
      <c r="N115" s="20"/>
    </row>
    <row r="116" spans="1:14" s="42" customFormat="1" x14ac:dyDescent="0.25">
      <c r="A116" s="21" t="s">
        <v>171</v>
      </c>
      <c r="B116" s="30" t="s">
        <v>172</v>
      </c>
      <c r="C116" s="128">
        <v>0</v>
      </c>
      <c r="D116" s="128">
        <v>0</v>
      </c>
      <c r="E116" s="34"/>
      <c r="F116" s="34">
        <f t="shared" si="9"/>
        <v>0</v>
      </c>
      <c r="G116" s="34">
        <f t="shared" si="10"/>
        <v>0</v>
      </c>
      <c r="H116" s="20"/>
      <c r="I116" s="21"/>
      <c r="J116" s="21"/>
      <c r="K116" s="21"/>
      <c r="L116" s="20"/>
      <c r="M116" s="20"/>
      <c r="N116" s="20"/>
    </row>
    <row r="117" spans="1:14" s="42" customFormat="1" x14ac:dyDescent="0.25">
      <c r="A117" s="21" t="s">
        <v>173</v>
      </c>
      <c r="B117" s="30" t="s">
        <v>174</v>
      </c>
      <c r="C117" s="128">
        <v>0</v>
      </c>
      <c r="D117" s="128">
        <v>0</v>
      </c>
      <c r="E117" s="30"/>
      <c r="F117" s="34">
        <f t="shared" si="9"/>
        <v>0</v>
      </c>
      <c r="G117" s="34">
        <f t="shared" si="10"/>
        <v>0</v>
      </c>
      <c r="H117" s="20"/>
      <c r="I117" s="21"/>
      <c r="J117" s="21"/>
      <c r="K117" s="21"/>
      <c r="L117" s="20"/>
      <c r="M117" s="20"/>
      <c r="N117" s="20"/>
    </row>
    <row r="118" spans="1:14" x14ac:dyDescent="0.25">
      <c r="A118" s="21" t="s">
        <v>175</v>
      </c>
      <c r="B118" s="30" t="s">
        <v>176</v>
      </c>
      <c r="C118" s="128">
        <v>0</v>
      </c>
      <c r="D118" s="128">
        <v>0</v>
      </c>
      <c r="E118" s="30"/>
      <c r="F118" s="34">
        <f t="shared" si="9"/>
        <v>0</v>
      </c>
      <c r="G118" s="34">
        <f t="shared" si="10"/>
        <v>0</v>
      </c>
      <c r="H118" s="20"/>
      <c r="L118" s="20"/>
      <c r="M118" s="20"/>
    </row>
    <row r="119" spans="1:14" x14ac:dyDescent="0.25">
      <c r="A119" s="21" t="s">
        <v>177</v>
      </c>
      <c r="B119" s="30" t="s">
        <v>178</v>
      </c>
      <c r="C119" s="128">
        <v>0</v>
      </c>
      <c r="D119" s="128">
        <v>0</v>
      </c>
      <c r="E119" s="30"/>
      <c r="F119" s="34">
        <f t="shared" si="9"/>
        <v>0</v>
      </c>
      <c r="G119" s="34">
        <f t="shared" si="10"/>
        <v>0</v>
      </c>
      <c r="H119" s="20"/>
      <c r="L119" s="20"/>
      <c r="M119" s="20"/>
    </row>
    <row r="120" spans="1:14" x14ac:dyDescent="0.25">
      <c r="A120" s="21" t="s">
        <v>179</v>
      </c>
      <c r="B120" s="30" t="s">
        <v>180</v>
      </c>
      <c r="C120" s="128">
        <v>0</v>
      </c>
      <c r="D120" s="128">
        <v>0</v>
      </c>
      <c r="E120" s="30"/>
      <c r="F120" s="34">
        <f t="shared" si="9"/>
        <v>0</v>
      </c>
      <c r="G120" s="34">
        <f t="shared" si="10"/>
        <v>0</v>
      </c>
      <c r="H120" s="20"/>
      <c r="L120" s="20"/>
      <c r="M120" s="20"/>
    </row>
    <row r="121" spans="1:14" x14ac:dyDescent="0.25">
      <c r="A121" s="21" t="s">
        <v>181</v>
      </c>
      <c r="B121" s="30" t="s">
        <v>182</v>
      </c>
      <c r="C121" s="128">
        <v>0</v>
      </c>
      <c r="D121" s="128">
        <v>0</v>
      </c>
      <c r="E121" s="30"/>
      <c r="F121" s="34">
        <f t="shared" si="9"/>
        <v>0</v>
      </c>
      <c r="G121" s="34">
        <f t="shared" si="10"/>
        <v>0</v>
      </c>
      <c r="H121" s="20"/>
      <c r="L121" s="20"/>
      <c r="M121" s="20"/>
    </row>
    <row r="122" spans="1:14" x14ac:dyDescent="0.25">
      <c r="A122" s="21" t="s">
        <v>183</v>
      </c>
      <c r="B122" s="30" t="s">
        <v>184</v>
      </c>
      <c r="C122" s="128">
        <v>0</v>
      </c>
      <c r="D122" s="128">
        <v>0</v>
      </c>
      <c r="E122" s="30"/>
      <c r="F122" s="34">
        <f t="shared" si="9"/>
        <v>0</v>
      </c>
      <c r="G122" s="34">
        <f t="shared" si="10"/>
        <v>0</v>
      </c>
      <c r="H122" s="20"/>
      <c r="L122" s="20"/>
      <c r="M122" s="20"/>
    </row>
    <row r="123" spans="1:14" x14ac:dyDescent="0.25">
      <c r="A123" s="21" t="s">
        <v>185</v>
      </c>
      <c r="B123" s="30" t="s">
        <v>186</v>
      </c>
      <c r="C123" s="128">
        <v>0</v>
      </c>
      <c r="D123" s="128">
        <v>0</v>
      </c>
      <c r="E123" s="30"/>
      <c r="F123" s="34">
        <f t="shared" si="9"/>
        <v>0</v>
      </c>
      <c r="G123" s="34">
        <f t="shared" si="10"/>
        <v>0</v>
      </c>
      <c r="H123" s="20"/>
      <c r="L123" s="20"/>
      <c r="M123" s="20"/>
    </row>
    <row r="124" spans="1:14" x14ac:dyDescent="0.25">
      <c r="A124" s="21" t="s">
        <v>187</v>
      </c>
      <c r="B124" s="30" t="s">
        <v>188</v>
      </c>
      <c r="C124" s="128">
        <v>0</v>
      </c>
      <c r="D124" s="128">
        <v>0</v>
      </c>
      <c r="E124" s="30"/>
      <c r="F124" s="34">
        <f t="shared" si="9"/>
        <v>0</v>
      </c>
      <c r="G124" s="34">
        <f t="shared" si="10"/>
        <v>0</v>
      </c>
      <c r="H124" s="20"/>
      <c r="L124" s="20"/>
      <c r="M124" s="20"/>
    </row>
    <row r="125" spans="1:14" x14ac:dyDescent="0.25">
      <c r="A125" s="21" t="s">
        <v>189</v>
      </c>
      <c r="B125" s="30" t="s">
        <v>190</v>
      </c>
      <c r="C125" s="128">
        <v>0</v>
      </c>
      <c r="D125" s="128">
        <v>0</v>
      </c>
      <c r="E125" s="30"/>
      <c r="F125" s="34">
        <f t="shared" si="9"/>
        <v>0</v>
      </c>
      <c r="G125" s="34">
        <f t="shared" si="10"/>
        <v>0</v>
      </c>
      <c r="H125" s="20"/>
      <c r="L125" s="20"/>
      <c r="M125" s="20"/>
    </row>
    <row r="126" spans="1:14" x14ac:dyDescent="0.25">
      <c r="A126" s="21" t="s">
        <v>191</v>
      </c>
      <c r="B126" s="30" t="s">
        <v>89</v>
      </c>
      <c r="C126" s="128">
        <v>0</v>
      </c>
      <c r="D126" s="128">
        <v>0</v>
      </c>
      <c r="E126" s="30"/>
      <c r="F126" s="34">
        <f>IF($C$127=0,"",IF(C126="[for completion]","",C126/$C$127))</f>
        <v>0</v>
      </c>
      <c r="G126" s="34">
        <f>IF($D$127=0,"",IF(D126="[for completion]","",D126/$D$127))</f>
        <v>0</v>
      </c>
      <c r="H126" s="20"/>
      <c r="L126" s="20"/>
      <c r="M126" s="20"/>
    </row>
    <row r="127" spans="1:14" x14ac:dyDescent="0.25">
      <c r="A127" s="21" t="s">
        <v>192</v>
      </c>
      <c r="B127" s="40" t="s">
        <v>91</v>
      </c>
      <c r="C127" s="128">
        <f>SUM(C112:C126)</f>
        <v>5368.3285257982898</v>
      </c>
      <c r="D127" s="128">
        <f>SUM(D112:D126)</f>
        <v>5368.3285257982898</v>
      </c>
      <c r="E127" s="30"/>
      <c r="F127" s="88">
        <f>SUM(F112:F126)</f>
        <v>1</v>
      </c>
      <c r="G127" s="88">
        <f>SUM(G112:G126)</f>
        <v>1</v>
      </c>
      <c r="H127" s="20"/>
      <c r="L127" s="20"/>
      <c r="M127" s="20"/>
    </row>
    <row r="128" spans="1:14" hidden="1" outlineLevel="1" x14ac:dyDescent="0.25">
      <c r="A128" s="21" t="s">
        <v>193</v>
      </c>
      <c r="B128" s="37" t="s">
        <v>93</v>
      </c>
      <c r="E128" s="30"/>
      <c r="F128" s="34">
        <f t="shared" ref="F128:F136" si="11">IF($C$127=0,"",IF(C128="[for completion]","",C128/$C$127))</f>
        <v>0</v>
      </c>
      <c r="G128" s="34">
        <f t="shared" ref="G128:G136" si="12">IF($D$127=0,"",IF(D128="[for completion]","",D128/$D$127))</f>
        <v>0</v>
      </c>
      <c r="H128" s="20"/>
      <c r="L128" s="20"/>
      <c r="M128" s="20"/>
    </row>
    <row r="129" spans="1:14" hidden="1" outlineLevel="1" x14ac:dyDescent="0.25">
      <c r="A129" s="21" t="s">
        <v>194</v>
      </c>
      <c r="B129" s="37" t="s">
        <v>93</v>
      </c>
      <c r="E129" s="30"/>
      <c r="F129" s="34">
        <f t="shared" si="11"/>
        <v>0</v>
      </c>
      <c r="G129" s="34">
        <f t="shared" si="12"/>
        <v>0</v>
      </c>
      <c r="H129" s="20"/>
      <c r="L129" s="20"/>
      <c r="M129" s="20"/>
    </row>
    <row r="130" spans="1:14" hidden="1" outlineLevel="1" x14ac:dyDescent="0.25">
      <c r="A130" s="21" t="s">
        <v>195</v>
      </c>
      <c r="B130" s="37" t="s">
        <v>93</v>
      </c>
      <c r="E130" s="30"/>
      <c r="F130" s="34">
        <f t="shared" si="11"/>
        <v>0</v>
      </c>
      <c r="G130" s="34">
        <f t="shared" si="12"/>
        <v>0</v>
      </c>
      <c r="H130" s="20"/>
      <c r="L130" s="20"/>
      <c r="M130" s="20"/>
    </row>
    <row r="131" spans="1:14" hidden="1" outlineLevel="1" x14ac:dyDescent="0.25">
      <c r="A131" s="21" t="s">
        <v>196</v>
      </c>
      <c r="B131" s="37" t="s">
        <v>93</v>
      </c>
      <c r="E131" s="30"/>
      <c r="F131" s="34">
        <f t="shared" si="11"/>
        <v>0</v>
      </c>
      <c r="G131" s="34">
        <f t="shared" si="12"/>
        <v>0</v>
      </c>
      <c r="H131" s="20"/>
      <c r="L131" s="20"/>
      <c r="M131" s="20"/>
    </row>
    <row r="132" spans="1:14" hidden="1" outlineLevel="1" x14ac:dyDescent="0.25">
      <c r="A132" s="21" t="s">
        <v>197</v>
      </c>
      <c r="B132" s="37" t="s">
        <v>93</v>
      </c>
      <c r="E132" s="30"/>
      <c r="F132" s="34">
        <f t="shared" si="11"/>
        <v>0</v>
      </c>
      <c r="G132" s="34">
        <f t="shared" si="12"/>
        <v>0</v>
      </c>
      <c r="H132" s="20"/>
      <c r="L132" s="20"/>
      <c r="M132" s="20"/>
    </row>
    <row r="133" spans="1:14" hidden="1" outlineLevel="1" x14ac:dyDescent="0.25">
      <c r="A133" s="21" t="s">
        <v>198</v>
      </c>
      <c r="B133" s="37" t="s">
        <v>93</v>
      </c>
      <c r="E133" s="30"/>
      <c r="F133" s="34">
        <f t="shared" si="11"/>
        <v>0</v>
      </c>
      <c r="G133" s="34">
        <f t="shared" si="12"/>
        <v>0</v>
      </c>
      <c r="H133" s="20"/>
      <c r="L133" s="20"/>
      <c r="M133" s="20"/>
    </row>
    <row r="134" spans="1:14" hidden="1" outlineLevel="1" x14ac:dyDescent="0.25">
      <c r="A134" s="21" t="s">
        <v>199</v>
      </c>
      <c r="B134" s="37" t="s">
        <v>93</v>
      </c>
      <c r="E134" s="30"/>
      <c r="F134" s="34">
        <f t="shared" si="11"/>
        <v>0</v>
      </c>
      <c r="G134" s="34">
        <f t="shared" si="12"/>
        <v>0</v>
      </c>
      <c r="H134" s="20"/>
      <c r="L134" s="20"/>
      <c r="M134" s="20"/>
    </row>
    <row r="135" spans="1:14" hidden="1" outlineLevel="1" x14ac:dyDescent="0.25">
      <c r="A135" s="21" t="s">
        <v>200</v>
      </c>
      <c r="B135" s="37" t="s">
        <v>93</v>
      </c>
      <c r="E135" s="30"/>
      <c r="F135" s="34">
        <f t="shared" si="11"/>
        <v>0</v>
      </c>
      <c r="G135" s="34">
        <f t="shared" si="12"/>
        <v>0</v>
      </c>
      <c r="H135" s="20"/>
      <c r="L135" s="20"/>
      <c r="M135" s="20"/>
    </row>
    <row r="136" spans="1:14" hidden="1" outlineLevel="1" x14ac:dyDescent="0.25">
      <c r="A136" s="21" t="s">
        <v>201</v>
      </c>
      <c r="B136" s="37" t="s">
        <v>93</v>
      </c>
      <c r="C136" s="38"/>
      <c r="D136" s="38"/>
      <c r="E136" s="38"/>
      <c r="F136" s="34">
        <f t="shared" si="11"/>
        <v>0</v>
      </c>
      <c r="G136" s="34">
        <f t="shared" si="12"/>
        <v>0</v>
      </c>
      <c r="H136" s="20"/>
      <c r="L136" s="20"/>
      <c r="M136" s="20"/>
    </row>
    <row r="137" spans="1:14" collapsed="1" x14ac:dyDescent="0.25">
      <c r="A137" s="80"/>
      <c r="B137" s="81" t="s">
        <v>202</v>
      </c>
      <c r="C137" s="83" t="s">
        <v>159</v>
      </c>
      <c r="D137" s="83" t="s">
        <v>160</v>
      </c>
      <c r="E137" s="82"/>
      <c r="F137" s="106" t="s">
        <v>161</v>
      </c>
      <c r="G137" s="106" t="s">
        <v>162</v>
      </c>
      <c r="H137" s="20"/>
      <c r="L137" s="20"/>
      <c r="M137" s="20"/>
    </row>
    <row r="138" spans="1:14" s="42" customFormat="1" x14ac:dyDescent="0.25">
      <c r="A138" s="21" t="s">
        <v>203</v>
      </c>
      <c r="B138" s="30" t="s">
        <v>164</v>
      </c>
      <c r="C138" s="128">
        <v>3039.9803109899999</v>
      </c>
      <c r="D138" s="128">
        <v>3039.9803109899999</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28">
        <v>0</v>
      </c>
      <c r="D139" s="128">
        <v>0</v>
      </c>
      <c r="E139" s="34"/>
      <c r="F139" s="34">
        <f t="shared" ref="F139:F152" si="13">IF($C$153=0,"",IF(C139="[for completion]","",C139/$C$153))</f>
        <v>0</v>
      </c>
      <c r="G139" s="34">
        <f t="shared" ref="G139:G152" si="14">IF($D$153=0,"",IF(D139="[for completion]","",D139/$D$153))</f>
        <v>0</v>
      </c>
      <c r="H139" s="20"/>
      <c r="I139" s="21"/>
      <c r="J139" s="21"/>
      <c r="K139" s="21"/>
      <c r="L139" s="20"/>
      <c r="M139" s="20"/>
      <c r="N139" s="20"/>
    </row>
    <row r="140" spans="1:14" s="42" customFormat="1" x14ac:dyDescent="0.25">
      <c r="A140" s="21" t="s">
        <v>205</v>
      </c>
      <c r="B140" s="30" t="s">
        <v>168</v>
      </c>
      <c r="C140" s="128">
        <v>0</v>
      </c>
      <c r="D140" s="128">
        <v>0</v>
      </c>
      <c r="E140" s="34"/>
      <c r="F140" s="34">
        <f t="shared" si="13"/>
        <v>0</v>
      </c>
      <c r="G140" s="34">
        <f t="shared" si="14"/>
        <v>0</v>
      </c>
      <c r="H140" s="20"/>
      <c r="I140" s="21"/>
      <c r="J140" s="21"/>
      <c r="K140" s="21"/>
      <c r="L140" s="20"/>
      <c r="M140" s="20"/>
      <c r="N140" s="20"/>
    </row>
    <row r="141" spans="1:14" s="42" customFormat="1" x14ac:dyDescent="0.25">
      <c r="A141" s="21" t="s">
        <v>206</v>
      </c>
      <c r="B141" s="30" t="s">
        <v>170</v>
      </c>
      <c r="C141" s="128">
        <v>0</v>
      </c>
      <c r="D141" s="128">
        <v>0</v>
      </c>
      <c r="E141" s="34"/>
      <c r="F141" s="34">
        <f t="shared" si="13"/>
        <v>0</v>
      </c>
      <c r="G141" s="34">
        <f t="shared" si="14"/>
        <v>0</v>
      </c>
      <c r="H141" s="20"/>
      <c r="I141" s="21"/>
      <c r="J141" s="21"/>
      <c r="K141" s="21"/>
      <c r="L141" s="20"/>
      <c r="M141" s="20"/>
      <c r="N141" s="20"/>
    </row>
    <row r="142" spans="1:14" s="42" customFormat="1" x14ac:dyDescent="0.25">
      <c r="A142" s="21" t="s">
        <v>207</v>
      </c>
      <c r="B142" s="30" t="s">
        <v>172</v>
      </c>
      <c r="C142" s="128">
        <v>0</v>
      </c>
      <c r="D142" s="128">
        <v>0</v>
      </c>
      <c r="E142" s="34"/>
      <c r="F142" s="34">
        <f t="shared" si="13"/>
        <v>0</v>
      </c>
      <c r="G142" s="34">
        <f t="shared" si="14"/>
        <v>0</v>
      </c>
      <c r="H142" s="20"/>
      <c r="I142" s="21"/>
      <c r="J142" s="21"/>
      <c r="K142" s="21"/>
      <c r="L142" s="20"/>
      <c r="M142" s="20"/>
      <c r="N142" s="20"/>
    </row>
    <row r="143" spans="1:14" s="42" customFormat="1" x14ac:dyDescent="0.25">
      <c r="A143" s="21" t="s">
        <v>208</v>
      </c>
      <c r="B143" s="30" t="s">
        <v>174</v>
      </c>
      <c r="C143" s="128">
        <v>0</v>
      </c>
      <c r="D143" s="128">
        <v>0</v>
      </c>
      <c r="E143" s="30"/>
      <c r="F143" s="34">
        <f t="shared" si="13"/>
        <v>0</v>
      </c>
      <c r="G143" s="34">
        <f t="shared" si="14"/>
        <v>0</v>
      </c>
      <c r="H143" s="20"/>
      <c r="I143" s="21"/>
      <c r="J143" s="21"/>
      <c r="K143" s="21"/>
      <c r="L143" s="20"/>
      <c r="M143" s="20"/>
      <c r="N143" s="20"/>
    </row>
    <row r="144" spans="1:14" x14ac:dyDescent="0.25">
      <c r="A144" s="21" t="s">
        <v>209</v>
      </c>
      <c r="B144" s="30" t="s">
        <v>176</v>
      </c>
      <c r="C144" s="128">
        <v>0</v>
      </c>
      <c r="D144" s="128">
        <v>0</v>
      </c>
      <c r="E144" s="30"/>
      <c r="F144" s="34">
        <f t="shared" si="13"/>
        <v>0</v>
      </c>
      <c r="G144" s="34">
        <f t="shared" si="14"/>
        <v>0</v>
      </c>
      <c r="H144" s="20"/>
      <c r="L144" s="20"/>
      <c r="M144" s="20"/>
    </row>
    <row r="145" spans="1:13" x14ac:dyDescent="0.25">
      <c r="A145" s="21" t="s">
        <v>210</v>
      </c>
      <c r="B145" s="30" t="s">
        <v>178</v>
      </c>
      <c r="C145" s="128">
        <v>0</v>
      </c>
      <c r="D145" s="128">
        <v>0</v>
      </c>
      <c r="E145" s="30"/>
      <c r="F145" s="34">
        <f t="shared" si="13"/>
        <v>0</v>
      </c>
      <c r="G145" s="34">
        <f t="shared" si="14"/>
        <v>0</v>
      </c>
      <c r="H145" s="20"/>
      <c r="L145" s="20"/>
      <c r="M145" s="20"/>
    </row>
    <row r="146" spans="1:13" x14ac:dyDescent="0.25">
      <c r="A146" s="21" t="s">
        <v>211</v>
      </c>
      <c r="B146" s="30" t="s">
        <v>180</v>
      </c>
      <c r="C146" s="128">
        <v>0</v>
      </c>
      <c r="D146" s="128">
        <v>0</v>
      </c>
      <c r="E146" s="30"/>
      <c r="F146" s="34">
        <f t="shared" si="13"/>
        <v>0</v>
      </c>
      <c r="G146" s="34">
        <f t="shared" si="14"/>
        <v>0</v>
      </c>
      <c r="H146" s="20"/>
      <c r="L146" s="20"/>
      <c r="M146" s="20"/>
    </row>
    <row r="147" spans="1:13" x14ac:dyDescent="0.25">
      <c r="A147" s="21" t="s">
        <v>212</v>
      </c>
      <c r="B147" s="30" t="s">
        <v>182</v>
      </c>
      <c r="C147" s="128">
        <v>0</v>
      </c>
      <c r="D147" s="128">
        <v>0</v>
      </c>
      <c r="E147" s="30"/>
      <c r="F147" s="34">
        <f t="shared" si="13"/>
        <v>0</v>
      </c>
      <c r="G147" s="34">
        <f t="shared" si="14"/>
        <v>0</v>
      </c>
      <c r="H147" s="20"/>
      <c r="L147" s="20"/>
      <c r="M147" s="20"/>
    </row>
    <row r="148" spans="1:13" x14ac:dyDescent="0.25">
      <c r="A148" s="21" t="s">
        <v>213</v>
      </c>
      <c r="B148" s="30" t="s">
        <v>184</v>
      </c>
      <c r="C148" s="128">
        <v>0</v>
      </c>
      <c r="D148" s="128">
        <v>0</v>
      </c>
      <c r="E148" s="30"/>
      <c r="F148" s="34">
        <f t="shared" si="13"/>
        <v>0</v>
      </c>
      <c r="G148" s="34">
        <f t="shared" si="14"/>
        <v>0</v>
      </c>
      <c r="H148" s="20"/>
      <c r="L148" s="20"/>
      <c r="M148" s="20"/>
    </row>
    <row r="149" spans="1:13" x14ac:dyDescent="0.25">
      <c r="A149" s="21" t="s">
        <v>214</v>
      </c>
      <c r="B149" s="30" t="s">
        <v>186</v>
      </c>
      <c r="C149" s="128">
        <v>0</v>
      </c>
      <c r="D149" s="128">
        <v>0</v>
      </c>
      <c r="E149" s="30"/>
      <c r="F149" s="34">
        <f t="shared" si="13"/>
        <v>0</v>
      </c>
      <c r="G149" s="34">
        <f t="shared" si="14"/>
        <v>0</v>
      </c>
      <c r="H149" s="20"/>
      <c r="L149" s="20"/>
      <c r="M149" s="20"/>
    </row>
    <row r="150" spans="1:13" x14ac:dyDescent="0.25">
      <c r="A150" s="21" t="s">
        <v>215</v>
      </c>
      <c r="B150" s="30" t="s">
        <v>188</v>
      </c>
      <c r="C150" s="128">
        <v>0</v>
      </c>
      <c r="D150" s="128">
        <v>0</v>
      </c>
      <c r="E150" s="30"/>
      <c r="F150" s="34">
        <f t="shared" si="13"/>
        <v>0</v>
      </c>
      <c r="G150" s="34">
        <f t="shared" si="14"/>
        <v>0</v>
      </c>
      <c r="H150" s="20"/>
      <c r="L150" s="20"/>
      <c r="M150" s="20"/>
    </row>
    <row r="151" spans="1:13" x14ac:dyDescent="0.25">
      <c r="A151" s="21" t="s">
        <v>216</v>
      </c>
      <c r="B151" s="30" t="s">
        <v>190</v>
      </c>
      <c r="C151" s="128">
        <v>0</v>
      </c>
      <c r="D151" s="128">
        <v>0</v>
      </c>
      <c r="E151" s="30"/>
      <c r="F151" s="34">
        <f t="shared" si="13"/>
        <v>0</v>
      </c>
      <c r="G151" s="34">
        <f t="shared" si="14"/>
        <v>0</v>
      </c>
      <c r="H151" s="20"/>
      <c r="L151" s="20"/>
      <c r="M151" s="20"/>
    </row>
    <row r="152" spans="1:13" x14ac:dyDescent="0.25">
      <c r="A152" s="21" t="s">
        <v>217</v>
      </c>
      <c r="B152" s="30" t="s">
        <v>89</v>
      </c>
      <c r="C152" s="128">
        <v>0</v>
      </c>
      <c r="D152" s="128">
        <v>0</v>
      </c>
      <c r="E152" s="30"/>
      <c r="F152" s="34">
        <f t="shared" si="13"/>
        <v>0</v>
      </c>
      <c r="G152" s="34">
        <f t="shared" si="14"/>
        <v>0</v>
      </c>
      <c r="H152" s="20"/>
      <c r="L152" s="20"/>
      <c r="M152" s="20"/>
    </row>
    <row r="153" spans="1:13" x14ac:dyDescent="0.25">
      <c r="A153" s="21" t="s">
        <v>218</v>
      </c>
      <c r="B153" s="40" t="s">
        <v>91</v>
      </c>
      <c r="C153" s="128">
        <f>SUM(C138:C152)</f>
        <v>3039.9803109899999</v>
      </c>
      <c r="D153" s="128">
        <f>SUM(D138:D152)</f>
        <v>3039.9803109899999</v>
      </c>
      <c r="E153" s="30"/>
      <c r="F153" s="88">
        <f>SUM(F138:F152)</f>
        <v>1</v>
      </c>
      <c r="G153" s="88">
        <f>SUM(G138:G152)</f>
        <v>1</v>
      </c>
      <c r="H153" s="20"/>
      <c r="L153" s="20"/>
      <c r="M153" s="20"/>
    </row>
    <row r="154" spans="1:13" hidden="1" outlineLevel="1" x14ac:dyDescent="0.25">
      <c r="A154" s="21" t="s">
        <v>219</v>
      </c>
      <c r="B154" s="37" t="s">
        <v>93</v>
      </c>
      <c r="E154" s="30"/>
      <c r="F154" s="34">
        <f t="shared" ref="F154:F162" si="15">IF($C$153=0,"",IF(C154="[for completion]","",C154/$C$153))</f>
        <v>0</v>
      </c>
      <c r="G154" s="34">
        <f t="shared" ref="G154:G162" si="16">IF($D$153=0,"",IF(D154="[for completion]","",D154/$D$153))</f>
        <v>0</v>
      </c>
      <c r="H154" s="20"/>
      <c r="L154" s="20"/>
      <c r="M154" s="20"/>
    </row>
    <row r="155" spans="1:13" hidden="1" outlineLevel="1" x14ac:dyDescent="0.25">
      <c r="A155" s="21" t="s">
        <v>220</v>
      </c>
      <c r="B155" s="37" t="s">
        <v>93</v>
      </c>
      <c r="E155" s="30"/>
      <c r="F155" s="34">
        <f t="shared" si="15"/>
        <v>0</v>
      </c>
      <c r="G155" s="34">
        <f t="shared" si="16"/>
        <v>0</v>
      </c>
      <c r="H155" s="20"/>
      <c r="L155" s="20"/>
      <c r="M155" s="20"/>
    </row>
    <row r="156" spans="1:13" hidden="1" outlineLevel="1" x14ac:dyDescent="0.25">
      <c r="A156" s="21" t="s">
        <v>221</v>
      </c>
      <c r="B156" s="37" t="s">
        <v>93</v>
      </c>
      <c r="E156" s="30"/>
      <c r="F156" s="34">
        <f t="shared" si="15"/>
        <v>0</v>
      </c>
      <c r="G156" s="34">
        <f t="shared" si="16"/>
        <v>0</v>
      </c>
      <c r="H156" s="20"/>
      <c r="L156" s="20"/>
      <c r="M156" s="20"/>
    </row>
    <row r="157" spans="1:13" hidden="1" outlineLevel="1" x14ac:dyDescent="0.25">
      <c r="A157" s="21" t="s">
        <v>222</v>
      </c>
      <c r="B157" s="37" t="s">
        <v>93</v>
      </c>
      <c r="E157" s="30"/>
      <c r="F157" s="34">
        <f t="shared" si="15"/>
        <v>0</v>
      </c>
      <c r="G157" s="34">
        <f t="shared" si="16"/>
        <v>0</v>
      </c>
      <c r="H157" s="20"/>
      <c r="L157" s="20"/>
      <c r="M157" s="20"/>
    </row>
    <row r="158" spans="1:13" hidden="1" outlineLevel="1" x14ac:dyDescent="0.25">
      <c r="A158" s="21" t="s">
        <v>223</v>
      </c>
      <c r="B158" s="37" t="s">
        <v>93</v>
      </c>
      <c r="E158" s="30"/>
      <c r="F158" s="34">
        <f t="shared" si="15"/>
        <v>0</v>
      </c>
      <c r="G158" s="34">
        <f t="shared" si="16"/>
        <v>0</v>
      </c>
      <c r="H158" s="20"/>
      <c r="L158" s="20"/>
      <c r="M158" s="20"/>
    </row>
    <row r="159" spans="1:13" hidden="1" outlineLevel="1" x14ac:dyDescent="0.25">
      <c r="A159" s="21" t="s">
        <v>224</v>
      </c>
      <c r="B159" s="37" t="s">
        <v>93</v>
      </c>
      <c r="E159" s="30"/>
      <c r="F159" s="34">
        <f t="shared" si="15"/>
        <v>0</v>
      </c>
      <c r="G159" s="34">
        <f t="shared" si="16"/>
        <v>0</v>
      </c>
      <c r="H159" s="20"/>
      <c r="L159" s="20"/>
      <c r="M159" s="20"/>
    </row>
    <row r="160" spans="1:13" hidden="1" outlineLevel="1" x14ac:dyDescent="0.25">
      <c r="A160" s="21" t="s">
        <v>225</v>
      </c>
      <c r="B160" s="37" t="s">
        <v>93</v>
      </c>
      <c r="E160" s="30"/>
      <c r="F160" s="34">
        <f t="shared" si="15"/>
        <v>0</v>
      </c>
      <c r="G160" s="34">
        <f t="shared" si="16"/>
        <v>0</v>
      </c>
      <c r="H160" s="20"/>
      <c r="L160" s="20"/>
      <c r="M160" s="20"/>
    </row>
    <row r="161" spans="1:13" hidden="1" outlineLevel="1" x14ac:dyDescent="0.25">
      <c r="A161" s="21" t="s">
        <v>226</v>
      </c>
      <c r="B161" s="37" t="s">
        <v>93</v>
      </c>
      <c r="E161" s="30"/>
      <c r="F161" s="34">
        <f t="shared" si="15"/>
        <v>0</v>
      </c>
      <c r="G161" s="34">
        <f t="shared" si="16"/>
        <v>0</v>
      </c>
      <c r="H161" s="20"/>
      <c r="L161" s="20"/>
      <c r="M161" s="20"/>
    </row>
    <row r="162" spans="1:13" hidden="1" outlineLevel="1" x14ac:dyDescent="0.25">
      <c r="A162" s="21" t="s">
        <v>227</v>
      </c>
      <c r="B162" s="37" t="s">
        <v>93</v>
      </c>
      <c r="C162" s="38"/>
      <c r="D162" s="38"/>
      <c r="E162" s="38"/>
      <c r="F162" s="34">
        <f t="shared" si="15"/>
        <v>0</v>
      </c>
      <c r="G162" s="34">
        <f t="shared" si="16"/>
        <v>0</v>
      </c>
      <c r="H162" s="20"/>
      <c r="L162" s="20"/>
      <c r="M162" s="20"/>
    </row>
    <row r="163" spans="1:13" collapsed="1" x14ac:dyDescent="0.25">
      <c r="A163" s="80"/>
      <c r="B163" s="81" t="s">
        <v>228</v>
      </c>
      <c r="C163" s="85" t="s">
        <v>159</v>
      </c>
      <c r="D163" s="90" t="s">
        <v>160</v>
      </c>
      <c r="E163" s="82"/>
      <c r="F163" s="109" t="s">
        <v>161</v>
      </c>
      <c r="G163" s="109" t="s">
        <v>162</v>
      </c>
      <c r="H163" s="20"/>
      <c r="L163" s="20"/>
      <c r="M163" s="20"/>
    </row>
    <row r="164" spans="1:13" x14ac:dyDescent="0.25">
      <c r="A164" s="21" t="s">
        <v>230</v>
      </c>
      <c r="B164" s="20" t="s">
        <v>231</v>
      </c>
      <c r="C164" s="128">
        <v>3036.9803109899999</v>
      </c>
      <c r="D164" s="128">
        <v>3036.9803109899999</v>
      </c>
      <c r="E164" s="44"/>
      <c r="F164" s="110">
        <f>IF($C$167=0,"",IF(C164="[for completion]","",C164/$C$167))</f>
        <v>0.99901315150326653</v>
      </c>
      <c r="G164" s="110">
        <f>IF($D$167=0,"",IF(D164="[for completion]","",D164/$D$167))</f>
        <v>0.99901315150326653</v>
      </c>
      <c r="H164" s="20"/>
      <c r="L164" s="20"/>
      <c r="M164" s="20"/>
    </row>
    <row r="165" spans="1:13" x14ac:dyDescent="0.25">
      <c r="A165" s="21" t="s">
        <v>232</v>
      </c>
      <c r="B165" s="20" t="s">
        <v>233</v>
      </c>
      <c r="C165" s="128">
        <v>3</v>
      </c>
      <c r="D165" s="128">
        <v>3</v>
      </c>
      <c r="E165" s="44"/>
      <c r="F165" s="110">
        <f>IF($C$167=0,"",IF(C165="[for completion]","",C165/$C$167))</f>
        <v>9.8684849673352651E-4</v>
      </c>
      <c r="G165" s="110">
        <f>IF($D$167=0,"",IF(D165="[for completion]","",D165/$D$167))</f>
        <v>9.8684849673352651E-4</v>
      </c>
      <c r="H165" s="20"/>
      <c r="L165" s="20"/>
      <c r="M165" s="20"/>
    </row>
    <row r="166" spans="1:13" x14ac:dyDescent="0.25">
      <c r="A166" s="21" t="s">
        <v>234</v>
      </c>
      <c r="B166" s="20" t="s">
        <v>89</v>
      </c>
      <c r="C166" s="128">
        <v>0</v>
      </c>
      <c r="D166" s="128">
        <v>0</v>
      </c>
      <c r="E166" s="44"/>
      <c r="F166" s="110">
        <f>IF($C$167=0,"",IF(C166="[for completion]","",C166/$C$167))</f>
        <v>0</v>
      </c>
      <c r="G166" s="110">
        <f>IF($D$167=0,"",IF(D166="[for completion]","",D166/$D$167))</f>
        <v>0</v>
      </c>
      <c r="H166" s="20"/>
      <c r="L166" s="20"/>
      <c r="M166" s="20"/>
    </row>
    <row r="167" spans="1:13" x14ac:dyDescent="0.25">
      <c r="A167" s="21" t="s">
        <v>235</v>
      </c>
      <c r="B167" s="45" t="s">
        <v>91</v>
      </c>
      <c r="C167" s="128">
        <f>SUM(C164:C166)</f>
        <v>3039.9803109899999</v>
      </c>
      <c r="D167" s="128">
        <f>SUM(D164:D166)</f>
        <v>3039.9803109899999</v>
      </c>
      <c r="E167" s="44"/>
      <c r="F167" s="110">
        <f>SUM(F164:F166)</f>
        <v>1</v>
      </c>
      <c r="G167" s="110">
        <f>SUM(G164:G166)</f>
        <v>1</v>
      </c>
      <c r="H167" s="20"/>
      <c r="L167" s="20"/>
      <c r="M167" s="20"/>
    </row>
    <row r="168" spans="1:13" hidden="1" outlineLevel="1" x14ac:dyDescent="0.25">
      <c r="A168" s="21" t="s">
        <v>236</v>
      </c>
      <c r="B168" s="45"/>
      <c r="C168" s="20"/>
      <c r="D168" s="20"/>
      <c r="E168" s="44"/>
      <c r="F168" s="110"/>
      <c r="G168" s="119"/>
      <c r="H168" s="20"/>
      <c r="L168" s="20"/>
      <c r="M168" s="20"/>
    </row>
    <row r="169" spans="1:13" hidden="1" outlineLevel="1" x14ac:dyDescent="0.25">
      <c r="A169" s="21" t="s">
        <v>237</v>
      </c>
      <c r="B169" s="45"/>
      <c r="C169" s="20"/>
      <c r="D169" s="20"/>
      <c r="E169" s="44"/>
      <c r="F169" s="110"/>
      <c r="G169" s="119"/>
      <c r="H169" s="20"/>
      <c r="L169" s="20"/>
      <c r="M169" s="20"/>
    </row>
    <row r="170" spans="1:13" hidden="1" outlineLevel="1" x14ac:dyDescent="0.25">
      <c r="A170" s="21" t="s">
        <v>238</v>
      </c>
      <c r="B170" s="45"/>
      <c r="C170" s="20"/>
      <c r="D170" s="20"/>
      <c r="E170" s="44"/>
      <c r="F170" s="110"/>
      <c r="G170" s="119"/>
      <c r="H170" s="20"/>
      <c r="L170" s="20"/>
      <c r="M170" s="20"/>
    </row>
    <row r="171" spans="1:13" hidden="1" outlineLevel="1" x14ac:dyDescent="0.25">
      <c r="A171" s="21" t="s">
        <v>239</v>
      </c>
      <c r="B171" s="45"/>
      <c r="C171" s="20"/>
      <c r="D171" s="20"/>
      <c r="E171" s="44"/>
      <c r="F171" s="110"/>
      <c r="G171" s="119"/>
      <c r="H171" s="20"/>
      <c r="L171" s="20"/>
      <c r="M171" s="20"/>
    </row>
    <row r="172" spans="1:13" hidden="1" outlineLevel="1" x14ac:dyDescent="0.25">
      <c r="A172" s="21" t="s">
        <v>240</v>
      </c>
      <c r="B172" s="45"/>
      <c r="C172" s="20"/>
      <c r="D172" s="20"/>
      <c r="E172" s="44"/>
      <c r="F172" s="110"/>
      <c r="G172" s="119"/>
      <c r="H172" s="20"/>
      <c r="L172" s="20"/>
      <c r="M172" s="20"/>
    </row>
    <row r="173" spans="1:13" collapsed="1" x14ac:dyDescent="0.25">
      <c r="A173" s="80"/>
      <c r="B173" s="81" t="s">
        <v>241</v>
      </c>
      <c r="C173" s="80" t="s">
        <v>56</v>
      </c>
      <c r="D173" s="80"/>
      <c r="E173" s="82"/>
      <c r="F173" s="106" t="s">
        <v>242</v>
      </c>
      <c r="G173" s="106"/>
      <c r="H173" s="20"/>
      <c r="L173" s="20"/>
      <c r="M173" s="20"/>
    </row>
    <row r="174" spans="1:13" x14ac:dyDescent="0.25">
      <c r="A174" s="21" t="s">
        <v>243</v>
      </c>
      <c r="B174" s="30" t="s">
        <v>244</v>
      </c>
      <c r="C174" s="21">
        <v>0</v>
      </c>
      <c r="D174" s="27"/>
      <c r="E174" s="25"/>
      <c r="F174" s="34" t="str">
        <f>IF($C$179=0,"",IF(C174="[for completion]","",C174/$C$179))</f>
        <v/>
      </c>
      <c r="G174" s="34"/>
      <c r="H174" s="20"/>
      <c r="L174" s="20"/>
      <c r="M174" s="20"/>
    </row>
    <row r="175" spans="1:13" x14ac:dyDescent="0.25">
      <c r="A175" s="21" t="s">
        <v>9</v>
      </c>
      <c r="B175" s="30" t="s">
        <v>1111</v>
      </c>
      <c r="C175" s="21">
        <v>0</v>
      </c>
      <c r="E175" s="36"/>
      <c r="F175" s="34" t="str">
        <f>IF($C$179=0,"",IF(C175="[for completion]","",C175/$C$179))</f>
        <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t="str">
        <f t="shared" ref="F177:F187" si="17">IF($C$179=0,"",IF(C177="[for completion]","",C177/$C$179))</f>
        <v/>
      </c>
      <c r="G177" s="34"/>
      <c r="H177" s="20"/>
      <c r="L177" s="20"/>
      <c r="M177" s="20"/>
    </row>
    <row r="178" spans="1:13" x14ac:dyDescent="0.25">
      <c r="A178" s="21" t="s">
        <v>249</v>
      </c>
      <c r="B178" s="30" t="s">
        <v>89</v>
      </c>
      <c r="C178" s="21">
        <v>0</v>
      </c>
      <c r="E178" s="36"/>
      <c r="F178" s="34" t="str">
        <f t="shared" si="17"/>
        <v/>
      </c>
      <c r="G178" s="34"/>
      <c r="H178" s="20"/>
      <c r="L178" s="20"/>
      <c r="M178" s="20"/>
    </row>
    <row r="179" spans="1:13" x14ac:dyDescent="0.25">
      <c r="A179" s="21" t="s">
        <v>10</v>
      </c>
      <c r="B179" s="40" t="s">
        <v>91</v>
      </c>
      <c r="C179" s="30">
        <f>SUM(C174:C178)</f>
        <v>0</v>
      </c>
      <c r="E179" s="36"/>
      <c r="F179" s="107">
        <f>SUM(F174:F178)</f>
        <v>0</v>
      </c>
      <c r="G179" s="34"/>
      <c r="H179" s="20"/>
      <c r="L179" s="20"/>
      <c r="M179" s="20"/>
    </row>
    <row r="180" spans="1:13" hidden="1" outlineLevel="1" x14ac:dyDescent="0.25">
      <c r="A180" s="21" t="s">
        <v>250</v>
      </c>
      <c r="B180" s="46" t="s">
        <v>251</v>
      </c>
      <c r="E180" s="36"/>
      <c r="F180" s="34" t="str">
        <f t="shared" si="17"/>
        <v/>
      </c>
      <c r="G180" s="34"/>
      <c r="H180" s="20"/>
      <c r="L180" s="20"/>
      <c r="M180" s="20"/>
    </row>
    <row r="181" spans="1:13" s="46" customFormat="1" hidden="1" outlineLevel="1" x14ac:dyDescent="0.25">
      <c r="A181" s="21" t="s">
        <v>252</v>
      </c>
      <c r="B181" s="46" t="s">
        <v>253</v>
      </c>
      <c r="F181" s="34" t="str">
        <f t="shared" si="17"/>
        <v/>
      </c>
      <c r="G181" s="120"/>
    </row>
    <row r="182" spans="1:13" hidden="1" outlineLevel="1" x14ac:dyDescent="0.25">
      <c r="A182" s="21" t="s">
        <v>254</v>
      </c>
      <c r="B182" s="46" t="s">
        <v>255</v>
      </c>
      <c r="E182" s="36"/>
      <c r="F182" s="34" t="str">
        <f t="shared" si="17"/>
        <v/>
      </c>
      <c r="G182" s="34"/>
      <c r="H182" s="20"/>
      <c r="L182" s="20"/>
      <c r="M182" s="20"/>
    </row>
    <row r="183" spans="1:13" hidden="1" outlineLevel="1" x14ac:dyDescent="0.25">
      <c r="A183" s="21" t="s">
        <v>256</v>
      </c>
      <c r="B183" s="46" t="s">
        <v>257</v>
      </c>
      <c r="E183" s="36"/>
      <c r="F183" s="34" t="str">
        <f t="shared" si="17"/>
        <v/>
      </c>
      <c r="G183" s="34"/>
      <c r="H183" s="20"/>
      <c r="L183" s="20"/>
      <c r="M183" s="20"/>
    </row>
    <row r="184" spans="1:13" s="46" customFormat="1" hidden="1" outlineLevel="1" x14ac:dyDescent="0.25">
      <c r="A184" s="21" t="s">
        <v>258</v>
      </c>
      <c r="B184" s="46" t="s">
        <v>259</v>
      </c>
      <c r="F184" s="34" t="str">
        <f t="shared" si="17"/>
        <v/>
      </c>
      <c r="G184" s="120"/>
    </row>
    <row r="185" spans="1:13" hidden="1" outlineLevel="1" x14ac:dyDescent="0.25">
      <c r="A185" s="21" t="s">
        <v>260</v>
      </c>
      <c r="B185" s="46" t="s">
        <v>261</v>
      </c>
      <c r="E185" s="36"/>
      <c r="F185" s="34" t="str">
        <f t="shared" si="17"/>
        <v/>
      </c>
      <c r="G185" s="34"/>
      <c r="H185" s="20"/>
      <c r="L185" s="20"/>
      <c r="M185" s="20"/>
    </row>
    <row r="186" spans="1:13" hidden="1" outlineLevel="1" x14ac:dyDescent="0.25">
      <c r="A186" s="21" t="s">
        <v>262</v>
      </c>
      <c r="B186" s="46" t="s">
        <v>263</v>
      </c>
      <c r="E186" s="36"/>
      <c r="F186" s="34" t="str">
        <f t="shared" si="17"/>
        <v/>
      </c>
      <c r="G186" s="34"/>
      <c r="H186" s="20"/>
      <c r="L186" s="20"/>
      <c r="M186" s="20"/>
    </row>
    <row r="187" spans="1:13" hidden="1" outlineLevel="1" x14ac:dyDescent="0.25">
      <c r="A187" s="21" t="s">
        <v>264</v>
      </c>
      <c r="B187" s="46" t="s">
        <v>265</v>
      </c>
      <c r="E187" s="36"/>
      <c r="F187" s="34" t="str">
        <f t="shared" si="17"/>
        <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t="str">
        <f>IF($C$179=0,"",IF(C191="[for completion]","",C191/$C$179))</f>
        <v/>
      </c>
      <c r="G191" s="34"/>
      <c r="H191" s="20"/>
      <c r="L191" s="20"/>
      <c r="M191" s="20"/>
    </row>
    <row r="192" spans="1:13" collapsed="1" x14ac:dyDescent="0.25">
      <c r="A192" s="80"/>
      <c r="B192" s="81" t="s">
        <v>270</v>
      </c>
      <c r="C192" s="80" t="s">
        <v>56</v>
      </c>
      <c r="D192" s="80"/>
      <c r="E192" s="82"/>
      <c r="F192" s="106" t="s">
        <v>242</v>
      </c>
      <c r="G192" s="106"/>
      <c r="H192" s="20"/>
      <c r="L192" s="20"/>
      <c r="M192" s="20"/>
    </row>
    <row r="193" spans="1:13" x14ac:dyDescent="0.25">
      <c r="A193" s="21" t="s">
        <v>271</v>
      </c>
      <c r="B193" s="30" t="s">
        <v>272</v>
      </c>
      <c r="C193" s="21">
        <v>0</v>
      </c>
      <c r="E193" s="33"/>
      <c r="F193" s="34" t="str">
        <f t="shared" ref="F193:F206" si="18">IF($C$208=0,"",IF(C193="[for completion]","",C193/$C$208))</f>
        <v/>
      </c>
      <c r="G193" s="34"/>
      <c r="H193" s="20"/>
      <c r="L193" s="20"/>
      <c r="M193" s="20"/>
    </row>
    <row r="194" spans="1:13" x14ac:dyDescent="0.25">
      <c r="A194" s="21" t="s">
        <v>273</v>
      </c>
      <c r="B194" s="30" t="s">
        <v>274</v>
      </c>
      <c r="C194" s="21">
        <v>0</v>
      </c>
      <c r="E194" s="36"/>
      <c r="F194" s="34" t="str">
        <f t="shared" si="18"/>
        <v/>
      </c>
      <c r="G194" s="107"/>
      <c r="H194" s="20"/>
      <c r="L194" s="20"/>
      <c r="M194" s="20"/>
    </row>
    <row r="195" spans="1:13" x14ac:dyDescent="0.25">
      <c r="A195" s="21" t="s">
        <v>275</v>
      </c>
      <c r="B195" s="30" t="s">
        <v>276</v>
      </c>
      <c r="C195" s="21">
        <v>0</v>
      </c>
      <c r="E195" s="36"/>
      <c r="F195" s="34" t="str">
        <f t="shared" si="18"/>
        <v/>
      </c>
      <c r="G195" s="107"/>
      <c r="H195" s="20"/>
      <c r="L195" s="20"/>
      <c r="M195" s="20"/>
    </row>
    <row r="196" spans="1:13" x14ac:dyDescent="0.25">
      <c r="A196" s="21" t="s">
        <v>277</v>
      </c>
      <c r="B196" s="30" t="s">
        <v>278</v>
      </c>
      <c r="C196" s="89">
        <v>0</v>
      </c>
      <c r="E196" s="36"/>
      <c r="F196" s="34" t="str">
        <f t="shared" si="18"/>
        <v/>
      </c>
      <c r="G196" s="107"/>
      <c r="H196" s="20"/>
      <c r="L196" s="20"/>
      <c r="M196" s="20"/>
    </row>
    <row r="197" spans="1:13" x14ac:dyDescent="0.25">
      <c r="A197" s="21" t="s">
        <v>279</v>
      </c>
      <c r="B197" s="30" t="s">
        <v>280</v>
      </c>
      <c r="C197" s="89">
        <v>0</v>
      </c>
      <c r="E197" s="36"/>
      <c r="F197" s="34" t="str">
        <f t="shared" si="18"/>
        <v/>
      </c>
      <c r="G197" s="107"/>
      <c r="H197" s="20"/>
      <c r="L197" s="20"/>
      <c r="M197" s="20"/>
    </row>
    <row r="198" spans="1:13" x14ac:dyDescent="0.25">
      <c r="A198" s="21" t="s">
        <v>281</v>
      </c>
      <c r="B198" s="30" t="s">
        <v>282</v>
      </c>
      <c r="C198" s="89">
        <v>0</v>
      </c>
      <c r="E198" s="36"/>
      <c r="F198" s="34" t="str">
        <f t="shared" si="18"/>
        <v/>
      </c>
      <c r="G198" s="107"/>
      <c r="H198" s="20"/>
      <c r="L198" s="20"/>
      <c r="M198" s="20"/>
    </row>
    <row r="199" spans="1:13" x14ac:dyDescent="0.25">
      <c r="A199" s="21" t="s">
        <v>283</v>
      </c>
      <c r="B199" s="30" t="s">
        <v>284</v>
      </c>
      <c r="C199" s="89">
        <v>0</v>
      </c>
      <c r="E199" s="36"/>
      <c r="F199" s="34" t="str">
        <f t="shared" si="18"/>
        <v/>
      </c>
      <c r="G199" s="107"/>
      <c r="H199" s="20"/>
      <c r="L199" s="20"/>
      <c r="M199" s="20"/>
    </row>
    <row r="200" spans="1:13" x14ac:dyDescent="0.25">
      <c r="A200" s="21" t="s">
        <v>285</v>
      </c>
      <c r="B200" s="30" t="s">
        <v>12</v>
      </c>
      <c r="C200" s="89">
        <v>0</v>
      </c>
      <c r="E200" s="36"/>
      <c r="F200" s="34" t="str">
        <f t="shared" si="18"/>
        <v/>
      </c>
      <c r="G200" s="107"/>
      <c r="H200" s="20"/>
      <c r="L200" s="20"/>
      <c r="M200" s="20"/>
    </row>
    <row r="201" spans="1:13" x14ac:dyDescent="0.25">
      <c r="A201" s="21" t="s">
        <v>286</v>
      </c>
      <c r="B201" s="30" t="s">
        <v>287</v>
      </c>
      <c r="C201" s="89">
        <v>0</v>
      </c>
      <c r="E201" s="36"/>
      <c r="F201" s="34" t="str">
        <f t="shared" si="18"/>
        <v/>
      </c>
      <c r="G201" s="107"/>
      <c r="H201" s="20"/>
      <c r="L201" s="20"/>
      <c r="M201" s="20"/>
    </row>
    <row r="202" spans="1:13" x14ac:dyDescent="0.25">
      <c r="A202" s="21" t="s">
        <v>288</v>
      </c>
      <c r="B202" s="30" t="s">
        <v>289</v>
      </c>
      <c r="C202" s="89">
        <v>0</v>
      </c>
      <c r="E202" s="36"/>
      <c r="F202" s="34" t="str">
        <f t="shared" si="18"/>
        <v/>
      </c>
      <c r="G202" s="107"/>
      <c r="H202" s="20"/>
      <c r="L202" s="20"/>
      <c r="M202" s="20"/>
    </row>
    <row r="203" spans="1:13" x14ac:dyDescent="0.25">
      <c r="A203" s="21" t="s">
        <v>290</v>
      </c>
      <c r="B203" s="30" t="s">
        <v>291</v>
      </c>
      <c r="C203" s="89">
        <v>0</v>
      </c>
      <c r="E203" s="36"/>
      <c r="F203" s="34" t="str">
        <f t="shared" si="18"/>
        <v/>
      </c>
      <c r="G203" s="107"/>
      <c r="H203" s="20"/>
      <c r="L203" s="20"/>
      <c r="M203" s="20"/>
    </row>
    <row r="204" spans="1:13" x14ac:dyDescent="0.25">
      <c r="A204" s="21" t="s">
        <v>292</v>
      </c>
      <c r="B204" s="30" t="s">
        <v>293</v>
      </c>
      <c r="C204" s="89">
        <v>0</v>
      </c>
      <c r="E204" s="36"/>
      <c r="F204" s="34" t="str">
        <f t="shared" si="18"/>
        <v/>
      </c>
      <c r="G204" s="107"/>
      <c r="H204" s="20"/>
      <c r="L204" s="20"/>
      <c r="M204" s="20"/>
    </row>
    <row r="205" spans="1:13" x14ac:dyDescent="0.25">
      <c r="A205" s="21" t="s">
        <v>294</v>
      </c>
      <c r="B205" s="30" t="s">
        <v>295</v>
      </c>
      <c r="C205" s="89">
        <v>0</v>
      </c>
      <c r="E205" s="36"/>
      <c r="F205" s="34" t="str">
        <f t="shared" si="18"/>
        <v/>
      </c>
      <c r="G205" s="107"/>
      <c r="H205" s="20"/>
      <c r="L205" s="20"/>
      <c r="M205" s="20"/>
    </row>
    <row r="206" spans="1:13" x14ac:dyDescent="0.25">
      <c r="A206" s="21" t="s">
        <v>296</v>
      </c>
      <c r="B206" s="30" t="s">
        <v>89</v>
      </c>
      <c r="C206" s="89">
        <v>0</v>
      </c>
      <c r="E206" s="36"/>
      <c r="F206" s="34" t="str">
        <f t="shared" si="18"/>
        <v/>
      </c>
      <c r="G206" s="107"/>
      <c r="H206" s="20"/>
      <c r="L206" s="20"/>
      <c r="M206" s="20"/>
    </row>
    <row r="207" spans="1:13" x14ac:dyDescent="0.25">
      <c r="A207" s="21" t="s">
        <v>297</v>
      </c>
      <c r="B207" s="35" t="s">
        <v>298</v>
      </c>
      <c r="C207" s="89">
        <v>0</v>
      </c>
      <c r="E207" s="36"/>
      <c r="F207" s="34"/>
      <c r="G207" s="107"/>
      <c r="H207" s="20"/>
      <c r="L207" s="20"/>
      <c r="M207" s="20"/>
    </row>
    <row r="208" spans="1:13" x14ac:dyDescent="0.25">
      <c r="A208" s="21" t="s">
        <v>299</v>
      </c>
      <c r="B208" s="40" t="s">
        <v>91</v>
      </c>
      <c r="C208" s="30">
        <f>SUM(C193:C206)</f>
        <v>0</v>
      </c>
      <c r="D208" s="30"/>
      <c r="E208" s="36"/>
      <c r="F208" s="107">
        <f>SUM(F193:F206)</f>
        <v>0</v>
      </c>
      <c r="G208" s="107"/>
      <c r="H208" s="20"/>
      <c r="L208" s="20"/>
      <c r="M208" s="20"/>
    </row>
    <row r="209" spans="1:13" hidden="1" outlineLevel="1" x14ac:dyDescent="0.25">
      <c r="A209" s="21" t="s">
        <v>300</v>
      </c>
      <c r="B209" s="37" t="s">
        <v>93</v>
      </c>
      <c r="E209" s="36"/>
      <c r="F209" s="34" t="str">
        <f>IF($C$208=0,"",IF(C209="[for completion]","",C209/$C$208))</f>
        <v/>
      </c>
      <c r="G209" s="107"/>
      <c r="H209" s="20"/>
      <c r="L209" s="20"/>
      <c r="M209" s="20"/>
    </row>
    <row r="210" spans="1:13" hidden="1" outlineLevel="1" x14ac:dyDescent="0.25">
      <c r="A210" s="21" t="s">
        <v>301</v>
      </c>
      <c r="B210" s="37" t="s">
        <v>93</v>
      </c>
      <c r="E210" s="36"/>
      <c r="F210" s="34" t="str">
        <f t="shared" ref="F210:F215" si="19">IF($C$208=0,"",IF(C210="[for completion]","",C210/$C$208))</f>
        <v/>
      </c>
      <c r="G210" s="107"/>
      <c r="H210" s="20"/>
      <c r="L210" s="20"/>
      <c r="M210" s="20"/>
    </row>
    <row r="211" spans="1:13" hidden="1" outlineLevel="1" x14ac:dyDescent="0.25">
      <c r="A211" s="21" t="s">
        <v>302</v>
      </c>
      <c r="B211" s="37" t="s">
        <v>93</v>
      </c>
      <c r="E211" s="36"/>
      <c r="F211" s="34" t="str">
        <f t="shared" si="19"/>
        <v/>
      </c>
      <c r="G211" s="107"/>
      <c r="H211" s="20"/>
      <c r="L211" s="20"/>
      <c r="M211" s="20"/>
    </row>
    <row r="212" spans="1:13" hidden="1" outlineLevel="1" x14ac:dyDescent="0.25">
      <c r="A212" s="21" t="s">
        <v>303</v>
      </c>
      <c r="B212" s="37" t="s">
        <v>93</v>
      </c>
      <c r="E212" s="36"/>
      <c r="F212" s="34" t="str">
        <f t="shared" si="19"/>
        <v/>
      </c>
      <c r="G212" s="107"/>
      <c r="H212" s="20"/>
      <c r="L212" s="20"/>
      <c r="M212" s="20"/>
    </row>
    <row r="213" spans="1:13" hidden="1" outlineLevel="1" x14ac:dyDescent="0.25">
      <c r="A213" s="21" t="s">
        <v>304</v>
      </c>
      <c r="B213" s="37" t="s">
        <v>93</v>
      </c>
      <c r="E213" s="36"/>
      <c r="F213" s="34" t="str">
        <f t="shared" si="19"/>
        <v/>
      </c>
      <c r="G213" s="107"/>
      <c r="H213" s="20"/>
      <c r="L213" s="20"/>
      <c r="M213" s="20"/>
    </row>
    <row r="214" spans="1:13" hidden="1" outlineLevel="1" x14ac:dyDescent="0.25">
      <c r="A214" s="21" t="s">
        <v>305</v>
      </c>
      <c r="B214" s="37" t="s">
        <v>93</v>
      </c>
      <c r="E214" s="36"/>
      <c r="F214" s="34" t="str">
        <f t="shared" si="19"/>
        <v/>
      </c>
      <c r="G214" s="107"/>
      <c r="H214" s="20"/>
      <c r="L214" s="20"/>
      <c r="M214" s="20"/>
    </row>
    <row r="215" spans="1:13" hidden="1" outlineLevel="1" x14ac:dyDescent="0.25">
      <c r="A215" s="21" t="s">
        <v>306</v>
      </c>
      <c r="B215" s="37" t="s">
        <v>93</v>
      </c>
      <c r="E215" s="36"/>
      <c r="F215" s="34" t="str">
        <f t="shared" si="19"/>
        <v/>
      </c>
      <c r="G215" s="107"/>
      <c r="H215" s="20"/>
      <c r="L215" s="20"/>
      <c r="M215" s="20"/>
    </row>
    <row r="216" spans="1:13" collapsed="1" x14ac:dyDescent="0.25">
      <c r="A216" s="80"/>
      <c r="B216" s="81" t="s">
        <v>307</v>
      </c>
      <c r="C216" s="80" t="s">
        <v>56</v>
      </c>
      <c r="D216" s="80"/>
      <c r="E216" s="82"/>
      <c r="F216" s="106" t="s">
        <v>79</v>
      </c>
      <c r="G216" s="106"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89" t="s">
        <v>966</v>
      </c>
      <c r="E218" s="44"/>
      <c r="F218" s="34"/>
      <c r="G218" s="34"/>
      <c r="H218" s="20"/>
      <c r="L218" s="20"/>
      <c r="M218" s="20"/>
    </row>
    <row r="219" spans="1:13" x14ac:dyDescent="0.25">
      <c r="A219" s="21" t="s">
        <v>312</v>
      </c>
      <c r="B219" s="18" t="s">
        <v>89</v>
      </c>
      <c r="C219" s="89" t="s">
        <v>966</v>
      </c>
      <c r="E219" s="44"/>
      <c r="F219" s="34"/>
      <c r="G219" s="34"/>
      <c r="H219" s="20"/>
      <c r="L219" s="20"/>
      <c r="M219" s="20"/>
    </row>
    <row r="220" spans="1:13" x14ac:dyDescent="0.25">
      <c r="A220" s="21" t="s">
        <v>313</v>
      </c>
      <c r="B220" s="40" t="s">
        <v>91</v>
      </c>
      <c r="C220" s="89">
        <v>0</v>
      </c>
      <c r="E220" s="44"/>
      <c r="F220" s="88"/>
      <c r="G220" s="88"/>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20">IF($C$38=0,"",IF(C222="","",C222/$C$38))</f>
        <v/>
      </c>
      <c r="G222" s="34" t="str">
        <f t="shared" ref="G222:G227" si="21">IF($C$39=0,"",IF(C222="","",C222/$C$39))</f>
        <v/>
      </c>
      <c r="H222" s="20"/>
      <c r="L222" s="20"/>
      <c r="M222" s="20"/>
    </row>
    <row r="223" spans="1:13" hidden="1" outlineLevel="1" x14ac:dyDescent="0.25">
      <c r="A223" s="21" t="s">
        <v>316</v>
      </c>
      <c r="B223" s="37" t="s">
        <v>93</v>
      </c>
      <c r="E223" s="44"/>
      <c r="F223" s="34" t="str">
        <f t="shared" si="20"/>
        <v/>
      </c>
      <c r="G223" s="34" t="str">
        <f t="shared" si="21"/>
        <v/>
      </c>
      <c r="H223" s="20"/>
      <c r="L223" s="20"/>
      <c r="M223" s="20"/>
    </row>
    <row r="224" spans="1:13" hidden="1" outlineLevel="1" x14ac:dyDescent="0.25">
      <c r="A224" s="21" t="s">
        <v>317</v>
      </c>
      <c r="B224" s="37" t="s">
        <v>93</v>
      </c>
      <c r="E224" s="44"/>
      <c r="F224" s="34" t="str">
        <f t="shared" si="20"/>
        <v/>
      </c>
      <c r="G224" s="34" t="str">
        <f t="shared" si="21"/>
        <v/>
      </c>
      <c r="H224" s="20"/>
      <c r="L224" s="20"/>
      <c r="M224" s="20"/>
    </row>
    <row r="225" spans="1:14" hidden="1" outlineLevel="1" x14ac:dyDescent="0.25">
      <c r="A225" s="21" t="s">
        <v>318</v>
      </c>
      <c r="B225" s="37" t="s">
        <v>93</v>
      </c>
      <c r="E225" s="44"/>
      <c r="F225" s="34" t="str">
        <f t="shared" si="20"/>
        <v/>
      </c>
      <c r="G225" s="34" t="str">
        <f t="shared" si="21"/>
        <v/>
      </c>
      <c r="H225" s="20"/>
      <c r="L225" s="20"/>
      <c r="M225" s="20"/>
    </row>
    <row r="226" spans="1:14" hidden="1" outlineLevel="1" x14ac:dyDescent="0.25">
      <c r="A226" s="21" t="s">
        <v>319</v>
      </c>
      <c r="B226" s="37" t="s">
        <v>93</v>
      </c>
      <c r="E226" s="30"/>
      <c r="F226" s="34" t="str">
        <f t="shared" si="20"/>
        <v/>
      </c>
      <c r="G226" s="34" t="str">
        <f t="shared" si="21"/>
        <v/>
      </c>
      <c r="H226" s="20"/>
      <c r="L226" s="20"/>
      <c r="M226" s="20"/>
    </row>
    <row r="227" spans="1:14" hidden="1" outlineLevel="1" x14ac:dyDescent="0.25">
      <c r="A227" s="21" t="s">
        <v>320</v>
      </c>
      <c r="B227" s="37" t="s">
        <v>93</v>
      </c>
      <c r="E227" s="44"/>
      <c r="F227" s="34" t="str">
        <f t="shared" si="20"/>
        <v/>
      </c>
      <c r="G227" s="34" t="str">
        <f t="shared" si="21"/>
        <v/>
      </c>
      <c r="H227" s="20"/>
      <c r="L227" s="20"/>
      <c r="M227" s="20"/>
    </row>
    <row r="228" spans="1:14" collapsed="1" x14ac:dyDescent="0.25">
      <c r="A228" s="80"/>
      <c r="B228" s="81" t="s">
        <v>321</v>
      </c>
      <c r="C228" s="80"/>
      <c r="D228" s="80"/>
      <c r="E228" s="82"/>
      <c r="F228" s="106"/>
      <c r="G228" s="106"/>
      <c r="H228" s="20"/>
      <c r="L228" s="20"/>
      <c r="M228" s="20"/>
    </row>
    <row r="229" spans="1:14" x14ac:dyDescent="0.25">
      <c r="A229" s="21" t="s">
        <v>322</v>
      </c>
      <c r="B229" s="30" t="s">
        <v>323</v>
      </c>
      <c r="C229" s="51" t="s">
        <v>1182</v>
      </c>
      <c r="H229" s="20"/>
      <c r="L229" s="20"/>
      <c r="M229" s="20"/>
    </row>
    <row r="230" spans="1:14" x14ac:dyDescent="0.25">
      <c r="A230" s="80"/>
      <c r="B230" s="81" t="s">
        <v>324</v>
      </c>
      <c r="C230" s="80"/>
      <c r="D230" s="80"/>
      <c r="E230" s="82"/>
      <c r="F230" s="106"/>
      <c r="G230" s="106"/>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1"/>
      <c r="G239" s="111"/>
      <c r="H239" s="20"/>
      <c r="K239" s="48"/>
      <c r="L239" s="48"/>
      <c r="M239" s="48"/>
      <c r="N239" s="48"/>
    </row>
    <row r="240" spans="1:14" hidden="1" outlineLevel="1" x14ac:dyDescent="0.25">
      <c r="A240" s="21" t="s">
        <v>338</v>
      </c>
      <c r="D240"/>
      <c r="E240"/>
      <c r="F240" s="111"/>
      <c r="G240" s="111"/>
      <c r="H240" s="20"/>
      <c r="K240" s="48"/>
      <c r="L240" s="48"/>
      <c r="M240" s="48"/>
      <c r="N240" s="48"/>
    </row>
    <row r="241" spans="1:14" hidden="1" outlineLevel="1" x14ac:dyDescent="0.25">
      <c r="A241" s="21" t="s">
        <v>339</v>
      </c>
      <c r="D241"/>
      <c r="E241"/>
      <c r="F241" s="111"/>
      <c r="G241" s="111"/>
      <c r="H241" s="20"/>
      <c r="K241" s="48"/>
      <c r="L241" s="48"/>
      <c r="M241" s="48"/>
      <c r="N241" s="48"/>
    </row>
    <row r="242" spans="1:14" hidden="1" outlineLevel="1" x14ac:dyDescent="0.25">
      <c r="A242" s="21" t="s">
        <v>340</v>
      </c>
      <c r="D242"/>
      <c r="E242"/>
      <c r="F242" s="111"/>
      <c r="G242" s="111"/>
      <c r="H242" s="20"/>
      <c r="K242" s="48"/>
      <c r="L242" s="48"/>
      <c r="M242" s="48"/>
      <c r="N242" s="48"/>
    </row>
    <row r="243" spans="1:14" hidden="1" outlineLevel="1" x14ac:dyDescent="0.25">
      <c r="A243" s="21" t="s">
        <v>341</v>
      </c>
      <c r="D243"/>
      <c r="E243"/>
      <c r="F243" s="111"/>
      <c r="G243" s="111"/>
      <c r="H243" s="20"/>
      <c r="K243" s="48"/>
      <c r="L243" s="48"/>
      <c r="M243" s="48"/>
      <c r="N243" s="48"/>
    </row>
    <row r="244" spans="1:14" hidden="1" outlineLevel="1" x14ac:dyDescent="0.25">
      <c r="A244" s="21" t="s">
        <v>342</v>
      </c>
      <c r="D244"/>
      <c r="E244"/>
      <c r="F244" s="111"/>
      <c r="G244" s="111"/>
      <c r="H244" s="20"/>
      <c r="K244" s="48"/>
      <c r="L244" s="48"/>
      <c r="M244" s="48"/>
      <c r="N244" s="48"/>
    </row>
    <row r="245" spans="1:14" hidden="1" outlineLevel="1" x14ac:dyDescent="0.25">
      <c r="A245" s="21" t="s">
        <v>343</v>
      </c>
      <c r="D245"/>
      <c r="E245"/>
      <c r="F245" s="111"/>
      <c r="G245" s="111"/>
      <c r="H245" s="20"/>
      <c r="K245" s="48"/>
      <c r="L245" s="48"/>
      <c r="M245" s="48"/>
      <c r="N245" s="48"/>
    </row>
    <row r="246" spans="1:14" hidden="1" outlineLevel="1" x14ac:dyDescent="0.25">
      <c r="A246" s="21" t="s">
        <v>344</v>
      </c>
      <c r="D246"/>
      <c r="E246"/>
      <c r="F246" s="111"/>
      <c r="G246" s="111"/>
      <c r="H246" s="20"/>
      <c r="K246" s="48"/>
      <c r="L246" s="48"/>
      <c r="M246" s="48"/>
      <c r="N246" s="48"/>
    </row>
    <row r="247" spans="1:14" hidden="1" outlineLevel="1" x14ac:dyDescent="0.25">
      <c r="A247" s="21" t="s">
        <v>345</v>
      </c>
      <c r="D247"/>
      <c r="E247"/>
      <c r="F247" s="111"/>
      <c r="G247" s="111"/>
      <c r="H247" s="20"/>
      <c r="K247" s="48"/>
      <c r="L247" s="48"/>
      <c r="M247" s="48"/>
      <c r="N247" s="48"/>
    </row>
    <row r="248" spans="1:14" hidden="1" outlineLevel="1" x14ac:dyDescent="0.25">
      <c r="A248" s="21" t="s">
        <v>346</v>
      </c>
      <c r="D248"/>
      <c r="E248"/>
      <c r="F248" s="111"/>
      <c r="G248" s="111"/>
      <c r="H248" s="20"/>
      <c r="K248" s="48"/>
      <c r="L248" s="48"/>
      <c r="M248" s="48"/>
      <c r="N248" s="48"/>
    </row>
    <row r="249" spans="1:14" hidden="1" outlineLevel="1" x14ac:dyDescent="0.25">
      <c r="A249" s="21" t="s">
        <v>347</v>
      </c>
      <c r="D249"/>
      <c r="E249"/>
      <c r="F249" s="111"/>
      <c r="G249" s="111"/>
      <c r="H249" s="20"/>
      <c r="K249" s="48"/>
      <c r="L249" s="48"/>
      <c r="M249" s="48"/>
      <c r="N249" s="48"/>
    </row>
    <row r="250" spans="1:14" hidden="1" outlineLevel="1" x14ac:dyDescent="0.25">
      <c r="A250" s="21" t="s">
        <v>348</v>
      </c>
      <c r="D250"/>
      <c r="E250"/>
      <c r="F250" s="111"/>
      <c r="G250" s="111"/>
      <c r="H250" s="20"/>
      <c r="K250" s="48"/>
      <c r="L250" s="48"/>
      <c r="M250" s="48"/>
      <c r="N250" s="48"/>
    </row>
    <row r="251" spans="1:14" hidden="1" outlineLevel="1" x14ac:dyDescent="0.25">
      <c r="A251" s="21" t="s">
        <v>349</v>
      </c>
      <c r="D251"/>
      <c r="E251"/>
      <c r="F251" s="111"/>
      <c r="G251" s="111"/>
      <c r="H251" s="20"/>
      <c r="K251" s="48"/>
      <c r="L251" s="48"/>
      <c r="M251" s="48"/>
      <c r="N251" s="48"/>
    </row>
    <row r="252" spans="1:14" hidden="1" outlineLevel="1" x14ac:dyDescent="0.25">
      <c r="A252" s="21" t="s">
        <v>350</v>
      </c>
      <c r="D252"/>
      <c r="E252"/>
      <c r="F252" s="111"/>
      <c r="G252" s="111"/>
      <c r="H252" s="20"/>
      <c r="K252" s="48"/>
      <c r="L252" s="48"/>
      <c r="M252" s="48"/>
      <c r="N252" s="48"/>
    </row>
    <row r="253" spans="1:14" hidden="1" outlineLevel="1" x14ac:dyDescent="0.25">
      <c r="A253" s="21" t="s">
        <v>351</v>
      </c>
      <c r="D253"/>
      <c r="E253"/>
      <c r="F253" s="111"/>
      <c r="G253" s="111"/>
      <c r="H253" s="20"/>
      <c r="K253" s="48"/>
      <c r="L253" s="48"/>
      <c r="M253" s="48"/>
      <c r="N253" s="48"/>
    </row>
    <row r="254" spans="1:14" hidden="1" outlineLevel="1" x14ac:dyDescent="0.25">
      <c r="A254" s="21" t="s">
        <v>352</v>
      </c>
      <c r="D254"/>
      <c r="E254"/>
      <c r="F254" s="111"/>
      <c r="G254" s="111"/>
      <c r="H254" s="20"/>
      <c r="K254" s="48"/>
      <c r="L254" s="48"/>
      <c r="M254" s="48"/>
      <c r="N254" s="48"/>
    </row>
    <row r="255" spans="1:14" hidden="1" outlineLevel="1" x14ac:dyDescent="0.25">
      <c r="A255" s="21" t="s">
        <v>353</v>
      </c>
      <c r="D255"/>
      <c r="E255"/>
      <c r="F255" s="111"/>
      <c r="G255" s="111"/>
      <c r="H255" s="20"/>
      <c r="K255" s="48"/>
      <c r="L255" s="48"/>
      <c r="M255" s="48"/>
      <c r="N255" s="48"/>
    </row>
    <row r="256" spans="1:14" hidden="1" outlineLevel="1" x14ac:dyDescent="0.25">
      <c r="A256" s="21" t="s">
        <v>354</v>
      </c>
      <c r="D256"/>
      <c r="E256"/>
      <c r="F256" s="111"/>
      <c r="G256" s="111"/>
      <c r="H256" s="20"/>
      <c r="K256" s="48"/>
      <c r="L256" s="48"/>
      <c r="M256" s="48"/>
      <c r="N256" s="48"/>
    </row>
    <row r="257" spans="1:14" hidden="1" outlineLevel="1" x14ac:dyDescent="0.25">
      <c r="A257" s="21" t="s">
        <v>355</v>
      </c>
      <c r="D257"/>
      <c r="E257"/>
      <c r="F257" s="111"/>
      <c r="G257" s="111"/>
      <c r="H257" s="20"/>
      <c r="K257" s="48"/>
      <c r="L257" s="48"/>
      <c r="M257" s="48"/>
      <c r="N257" s="48"/>
    </row>
    <row r="258" spans="1:14" hidden="1" outlineLevel="1" x14ac:dyDescent="0.25">
      <c r="A258" s="21" t="s">
        <v>356</v>
      </c>
      <c r="D258"/>
      <c r="E258"/>
      <c r="F258" s="111"/>
      <c r="G258" s="111"/>
      <c r="H258" s="20"/>
      <c r="K258" s="48"/>
      <c r="L258" s="48"/>
      <c r="M258" s="48"/>
      <c r="N258" s="48"/>
    </row>
    <row r="259" spans="1:14" hidden="1" outlineLevel="1" x14ac:dyDescent="0.25">
      <c r="A259" s="21" t="s">
        <v>357</v>
      </c>
      <c r="D259"/>
      <c r="E259"/>
      <c r="F259" s="111"/>
      <c r="G259" s="111"/>
      <c r="H259" s="20"/>
      <c r="K259" s="48"/>
      <c r="L259" s="48"/>
      <c r="M259" s="48"/>
      <c r="N259" s="48"/>
    </row>
    <row r="260" spans="1:14" hidden="1" outlineLevel="1" x14ac:dyDescent="0.25">
      <c r="A260" s="21" t="s">
        <v>358</v>
      </c>
      <c r="D260"/>
      <c r="E260"/>
      <c r="F260" s="111"/>
      <c r="G260" s="111"/>
      <c r="H260" s="20"/>
      <c r="K260" s="48"/>
      <c r="L260" s="48"/>
      <c r="M260" s="48"/>
      <c r="N260" s="48"/>
    </row>
    <row r="261" spans="1:14" hidden="1" outlineLevel="1" x14ac:dyDescent="0.25">
      <c r="A261" s="21" t="s">
        <v>359</v>
      </c>
      <c r="D261"/>
      <c r="E261"/>
      <c r="F261" s="111"/>
      <c r="G261" s="111"/>
      <c r="H261" s="20"/>
      <c r="K261" s="48"/>
      <c r="L261" s="48"/>
      <c r="M261" s="48"/>
      <c r="N261" s="48"/>
    </row>
    <row r="262" spans="1:14" hidden="1" outlineLevel="1" x14ac:dyDescent="0.25">
      <c r="A262" s="21" t="s">
        <v>360</v>
      </c>
      <c r="D262"/>
      <c r="E262"/>
      <c r="F262" s="111"/>
      <c r="G262" s="111"/>
      <c r="H262" s="20"/>
      <c r="K262" s="48"/>
      <c r="L262" s="48"/>
      <c r="M262" s="48"/>
      <c r="N262" s="48"/>
    </row>
    <row r="263" spans="1:14" hidden="1" outlineLevel="1" x14ac:dyDescent="0.25">
      <c r="A263" s="21" t="s">
        <v>361</v>
      </c>
      <c r="D263"/>
      <c r="E263"/>
      <c r="F263" s="111"/>
      <c r="G263" s="111"/>
      <c r="H263" s="20"/>
      <c r="K263" s="48"/>
      <c r="L263" s="48"/>
      <c r="M263" s="48"/>
      <c r="N263" s="48"/>
    </row>
    <row r="264" spans="1:14" hidden="1" outlineLevel="1" x14ac:dyDescent="0.25">
      <c r="A264" s="21" t="s">
        <v>362</v>
      </c>
      <c r="D264"/>
      <c r="E264"/>
      <c r="F264" s="111"/>
      <c r="G264" s="111"/>
      <c r="H264" s="20"/>
      <c r="K264" s="48"/>
      <c r="L264" s="48"/>
      <c r="M264" s="48"/>
      <c r="N264" s="48"/>
    </row>
    <row r="265" spans="1:14" hidden="1" outlineLevel="1" x14ac:dyDescent="0.25">
      <c r="A265" s="21" t="s">
        <v>363</v>
      </c>
      <c r="D265"/>
      <c r="E265"/>
      <c r="F265" s="111"/>
      <c r="G265" s="111"/>
      <c r="H265" s="20"/>
      <c r="K265" s="48"/>
      <c r="L265" s="48"/>
      <c r="M265" s="48"/>
      <c r="N265" s="48"/>
    </row>
    <row r="266" spans="1:14" hidden="1" outlineLevel="1" x14ac:dyDescent="0.25">
      <c r="A266" s="21" t="s">
        <v>364</v>
      </c>
      <c r="D266"/>
      <c r="E266"/>
      <c r="F266" s="111"/>
      <c r="G266" s="111"/>
      <c r="H266" s="20"/>
      <c r="K266" s="48"/>
      <c r="L266" s="48"/>
      <c r="M266" s="48"/>
      <c r="N266" s="48"/>
    </row>
    <row r="267" spans="1:14" hidden="1" outlineLevel="1" x14ac:dyDescent="0.25">
      <c r="A267" s="21" t="s">
        <v>365</v>
      </c>
      <c r="D267"/>
      <c r="E267"/>
      <c r="F267" s="111"/>
      <c r="G267" s="111"/>
      <c r="H267" s="20"/>
      <c r="K267" s="48"/>
      <c r="L267" s="48"/>
      <c r="M267" s="48"/>
      <c r="N267" s="48"/>
    </row>
    <row r="268" spans="1:14" hidden="1" outlineLevel="1" x14ac:dyDescent="0.25">
      <c r="A268" s="21" t="s">
        <v>366</v>
      </c>
      <c r="D268"/>
      <c r="E268"/>
      <c r="F268" s="111"/>
      <c r="G268" s="111"/>
      <c r="H268" s="20"/>
      <c r="K268" s="48"/>
      <c r="L268" s="48"/>
      <c r="M268" s="48"/>
      <c r="N268" s="48"/>
    </row>
    <row r="269" spans="1:14" hidden="1" outlineLevel="1" x14ac:dyDescent="0.25">
      <c r="A269" s="21" t="s">
        <v>367</v>
      </c>
      <c r="D269"/>
      <c r="E269"/>
      <c r="F269" s="111"/>
      <c r="G269" s="111"/>
      <c r="H269" s="20"/>
      <c r="K269" s="48"/>
      <c r="L269" s="48"/>
      <c r="M269" s="48"/>
      <c r="N269" s="48"/>
    </row>
    <row r="270" spans="1:14" hidden="1" outlineLevel="1" x14ac:dyDescent="0.25">
      <c r="A270" s="21" t="s">
        <v>368</v>
      </c>
      <c r="D270"/>
      <c r="E270"/>
      <c r="F270" s="111"/>
      <c r="G270" s="111"/>
      <c r="H270" s="20"/>
      <c r="K270" s="48"/>
      <c r="L270" s="48"/>
      <c r="M270" s="48"/>
      <c r="N270" s="48"/>
    </row>
    <row r="271" spans="1:14" hidden="1" outlineLevel="1" x14ac:dyDescent="0.25">
      <c r="A271" s="21" t="s">
        <v>369</v>
      </c>
      <c r="D271"/>
      <c r="E271"/>
      <c r="F271" s="111"/>
      <c r="G271" s="111"/>
      <c r="H271" s="20"/>
      <c r="K271" s="48"/>
      <c r="L271" s="48"/>
      <c r="M271" s="48"/>
      <c r="N271" s="48"/>
    </row>
    <row r="272" spans="1:14" hidden="1" outlineLevel="1" x14ac:dyDescent="0.25">
      <c r="A272" s="21" t="s">
        <v>370</v>
      </c>
      <c r="D272"/>
      <c r="E272"/>
      <c r="F272" s="111"/>
      <c r="G272" s="111"/>
      <c r="H272" s="20"/>
      <c r="K272" s="48"/>
      <c r="L272" s="48"/>
      <c r="M272" s="48"/>
      <c r="N272" s="48"/>
    </row>
    <row r="273" spans="1:14" hidden="1" outlineLevel="1" x14ac:dyDescent="0.25">
      <c r="A273" s="21" t="s">
        <v>371</v>
      </c>
      <c r="D273"/>
      <c r="E273"/>
      <c r="F273" s="111"/>
      <c r="G273" s="111"/>
      <c r="H273" s="20"/>
      <c r="K273" s="48"/>
      <c r="L273" s="48"/>
      <c r="M273" s="48"/>
      <c r="N273" s="48"/>
    </row>
    <row r="274" spans="1:14" hidden="1" outlineLevel="1" x14ac:dyDescent="0.25">
      <c r="A274" s="21" t="s">
        <v>372</v>
      </c>
      <c r="D274"/>
      <c r="E274"/>
      <c r="F274" s="111"/>
      <c r="G274" s="111"/>
      <c r="H274" s="20"/>
      <c r="K274" s="48"/>
      <c r="L274" s="48"/>
      <c r="M274" s="48"/>
      <c r="N274" s="48"/>
    </row>
    <row r="275" spans="1:14" hidden="1" outlineLevel="1" x14ac:dyDescent="0.25">
      <c r="A275" s="21" t="s">
        <v>373</v>
      </c>
      <c r="D275"/>
      <c r="E275"/>
      <c r="F275" s="111"/>
      <c r="G275" s="111"/>
      <c r="H275" s="20"/>
      <c r="K275" s="48"/>
      <c r="L275" s="48"/>
      <c r="M275" s="48"/>
      <c r="N275" s="48"/>
    </row>
    <row r="276" spans="1:14" hidden="1" outlineLevel="1" x14ac:dyDescent="0.25">
      <c r="A276" s="21" t="s">
        <v>374</v>
      </c>
      <c r="D276"/>
      <c r="E276"/>
      <c r="F276" s="111"/>
      <c r="G276" s="111"/>
      <c r="H276" s="20"/>
      <c r="K276" s="48"/>
      <c r="L276" s="48"/>
      <c r="M276" s="48"/>
      <c r="N276" s="48"/>
    </row>
    <row r="277" spans="1:14" hidden="1" outlineLevel="1" x14ac:dyDescent="0.25">
      <c r="A277" s="21" t="s">
        <v>375</v>
      </c>
      <c r="D277"/>
      <c r="E277"/>
      <c r="F277" s="111"/>
      <c r="G277" s="111"/>
      <c r="H277" s="20"/>
      <c r="K277" s="48"/>
      <c r="L277" s="48"/>
      <c r="M277" s="48"/>
      <c r="N277" s="48"/>
    </row>
    <row r="278" spans="1:14" hidden="1" outlineLevel="1" x14ac:dyDescent="0.25">
      <c r="A278" s="21" t="s">
        <v>376</v>
      </c>
      <c r="D278"/>
      <c r="E278"/>
      <c r="F278" s="111"/>
      <c r="G278" s="111"/>
      <c r="H278" s="20"/>
      <c r="K278" s="48"/>
      <c r="L278" s="48"/>
      <c r="M278" s="48"/>
      <c r="N278" s="48"/>
    </row>
    <row r="279" spans="1:14" hidden="1" outlineLevel="1" x14ac:dyDescent="0.25">
      <c r="A279" s="21" t="s">
        <v>377</v>
      </c>
      <c r="D279"/>
      <c r="E279"/>
      <c r="F279" s="111"/>
      <c r="G279" s="111"/>
      <c r="H279" s="20"/>
      <c r="K279" s="48"/>
      <c r="L279" s="48"/>
      <c r="M279" s="48"/>
      <c r="N279" s="48"/>
    </row>
    <row r="280" spans="1:14" hidden="1" outlineLevel="1" x14ac:dyDescent="0.25">
      <c r="A280" s="21" t="s">
        <v>378</v>
      </c>
      <c r="D280"/>
      <c r="E280"/>
      <c r="F280" s="111"/>
      <c r="G280" s="111"/>
      <c r="H280" s="20"/>
      <c r="K280" s="48"/>
      <c r="L280" s="48"/>
      <c r="M280" s="48"/>
      <c r="N280" s="48"/>
    </row>
    <row r="281" spans="1:14" hidden="1" outlineLevel="1" x14ac:dyDescent="0.25">
      <c r="A281" s="21" t="s">
        <v>379</v>
      </c>
      <c r="D281"/>
      <c r="E281"/>
      <c r="F281" s="111"/>
      <c r="G281" s="111"/>
      <c r="H281" s="20"/>
      <c r="K281" s="48"/>
      <c r="L281" s="48"/>
      <c r="M281" s="48"/>
      <c r="N281" s="48"/>
    </row>
    <row r="282" spans="1:14" hidden="1" outlineLevel="1" x14ac:dyDescent="0.25">
      <c r="A282" s="21" t="s">
        <v>380</v>
      </c>
      <c r="D282"/>
      <c r="E282"/>
      <c r="F282" s="111"/>
      <c r="G282" s="111"/>
      <c r="H282" s="20"/>
      <c r="K282" s="48"/>
      <c r="L282" s="48"/>
      <c r="M282" s="48"/>
      <c r="N282" s="48"/>
    </row>
    <row r="283" spans="1:14" hidden="1" outlineLevel="1" x14ac:dyDescent="0.25">
      <c r="A283" s="21" t="s">
        <v>381</v>
      </c>
      <c r="D283"/>
      <c r="E283"/>
      <c r="F283" s="111"/>
      <c r="G283" s="111"/>
      <c r="H283" s="20"/>
      <c r="K283" s="48"/>
      <c r="L283" s="48"/>
      <c r="M283" s="48"/>
      <c r="N283" s="48"/>
    </row>
    <row r="284" spans="1:14" hidden="1" outlineLevel="1" x14ac:dyDescent="0.25">
      <c r="A284" s="21" t="s">
        <v>382</v>
      </c>
      <c r="D284"/>
      <c r="E284"/>
      <c r="F284" s="111"/>
      <c r="G284" s="111"/>
      <c r="H284" s="20"/>
      <c r="K284" s="48"/>
      <c r="L284" s="48"/>
      <c r="M284" s="48"/>
      <c r="N284" s="48"/>
    </row>
    <row r="285" spans="1:14" ht="37.5" collapsed="1" x14ac:dyDescent="0.25">
      <c r="A285" s="76"/>
      <c r="B285" s="76" t="s">
        <v>383</v>
      </c>
      <c r="C285" s="76" t="s">
        <v>1</v>
      </c>
      <c r="D285" s="76" t="s">
        <v>1</v>
      </c>
      <c r="E285" s="76"/>
      <c r="F285" s="105"/>
      <c r="G285" s="116"/>
      <c r="H285" s="20"/>
      <c r="I285" s="24"/>
      <c r="J285" s="24"/>
      <c r="K285" s="24"/>
      <c r="L285" s="24"/>
      <c r="M285" s="25"/>
    </row>
    <row r="286" spans="1:14" ht="18.75" x14ac:dyDescent="0.25">
      <c r="A286" s="49" t="s">
        <v>384</v>
      </c>
      <c r="B286" s="50"/>
      <c r="C286" s="50"/>
      <c r="D286" s="50"/>
      <c r="E286" s="50"/>
      <c r="F286" s="112"/>
      <c r="G286" s="121"/>
      <c r="H286" s="20"/>
      <c r="I286" s="24"/>
      <c r="J286" s="24"/>
      <c r="K286" s="24"/>
      <c r="L286" s="24"/>
      <c r="M286" s="25"/>
    </row>
    <row r="287" spans="1:14" ht="18.75" x14ac:dyDescent="0.25">
      <c r="A287" s="49" t="s">
        <v>385</v>
      </c>
      <c r="B287" s="50"/>
      <c r="C287" s="50"/>
      <c r="D287" s="50"/>
      <c r="E287" s="50"/>
      <c r="F287" s="112"/>
      <c r="G287" s="121"/>
      <c r="H287" s="20"/>
      <c r="I287" s="24"/>
      <c r="J287" s="24"/>
      <c r="K287" s="24"/>
      <c r="L287" s="24"/>
      <c r="M287" s="25"/>
    </row>
    <row r="288" spans="1:14" x14ac:dyDescent="0.25">
      <c r="A288" s="21" t="s">
        <v>386</v>
      </c>
      <c r="B288" s="28" t="s">
        <v>387</v>
      </c>
      <c r="C288" s="51">
        <f>ROW(B38)</f>
        <v>38</v>
      </c>
      <c r="D288" s="43"/>
      <c r="E288" s="43"/>
      <c r="F288" s="88"/>
      <c r="G288" s="88"/>
      <c r="H288" s="20"/>
      <c r="I288" s="28"/>
      <c r="J288" s="51"/>
      <c r="L288" s="43"/>
      <c r="M288" s="43"/>
      <c r="N288" s="43"/>
    </row>
    <row r="289" spans="1:14" x14ac:dyDescent="0.25">
      <c r="A289" s="21" t="s">
        <v>388</v>
      </c>
      <c r="B289" s="28" t="s">
        <v>389</v>
      </c>
      <c r="C289" s="51">
        <f>ROW(B39)</f>
        <v>39</v>
      </c>
      <c r="E289" s="43"/>
      <c r="F289" s="88"/>
      <c r="H289" s="20"/>
      <c r="I289" s="28"/>
      <c r="J289" s="51"/>
      <c r="L289" s="43"/>
      <c r="M289" s="43"/>
    </row>
    <row r="290" spans="1:14" x14ac:dyDescent="0.25">
      <c r="A290" s="21" t="s">
        <v>390</v>
      </c>
      <c r="B290" s="28" t="s">
        <v>391</v>
      </c>
      <c r="C290" s="51" t="s">
        <v>1169</v>
      </c>
      <c r="D290" s="51" t="s">
        <v>1175</v>
      </c>
      <c r="E290" s="52"/>
      <c r="F290" s="88"/>
      <c r="G290" s="114"/>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24" t="str">
        <f>ROW('B1. ATT Mortgage Assets'!B166)&amp;" for Residential Mortgage Assets"</f>
        <v>166 for Residential Mortgage Assets</v>
      </c>
      <c r="D292" s="51" t="str">
        <f>ROW('B1. ATT Mortgage Assets'!B267 )&amp; " for Commercial Mortgage Assets"</f>
        <v>267 for Commercial Mortgage Assets</v>
      </c>
      <c r="E292" s="52"/>
      <c r="F292" s="113" t="s">
        <v>1176</v>
      </c>
      <c r="G292" s="114"/>
      <c r="H292" s="20"/>
      <c r="I292" s="28"/>
      <c r="J292" s="48"/>
      <c r="K292" s="51"/>
      <c r="L292" s="52"/>
      <c r="N292" s="52"/>
    </row>
    <row r="293" spans="1:14" x14ac:dyDescent="0.25">
      <c r="A293" s="21" t="s">
        <v>396</v>
      </c>
      <c r="B293" s="28" t="s">
        <v>397</v>
      </c>
      <c r="C293" s="51" t="str">
        <f>ROW('B1. ATT Mortgage Assets'!B130)&amp;" for Mortgage Assets"</f>
        <v>130 for Mortgage Assets</v>
      </c>
      <c r="D293" s="51" t="s">
        <v>1177</v>
      </c>
      <c r="H293" s="20"/>
      <c r="I293" s="28"/>
      <c r="M293" s="52"/>
    </row>
    <row r="294" spans="1:14" x14ac:dyDescent="0.25">
      <c r="A294" s="21" t="s">
        <v>398</v>
      </c>
      <c r="B294" s="28" t="s">
        <v>399</v>
      </c>
      <c r="C294" s="51">
        <f>ROW(B111)</f>
        <v>111</v>
      </c>
      <c r="F294" s="114"/>
      <c r="H294" s="20"/>
      <c r="I294" s="28"/>
      <c r="J294" s="51"/>
      <c r="M294" s="52"/>
    </row>
    <row r="295" spans="1:14" x14ac:dyDescent="0.25">
      <c r="A295" s="21" t="s">
        <v>400</v>
      </c>
      <c r="B295" s="28" t="s">
        <v>401</v>
      </c>
      <c r="C295" s="51">
        <f>ROW(B163)</f>
        <v>163</v>
      </c>
      <c r="E295" s="52"/>
      <c r="F295" s="114"/>
      <c r="H295" s="20"/>
      <c r="I295" s="28"/>
      <c r="J295" s="51"/>
      <c r="L295" s="52"/>
      <c r="M295" s="52"/>
    </row>
    <row r="296" spans="1:14" x14ac:dyDescent="0.25">
      <c r="A296" s="21" t="s">
        <v>402</v>
      </c>
      <c r="B296" s="28" t="s">
        <v>403</v>
      </c>
      <c r="C296" s="51">
        <f>ROW(B137)</f>
        <v>137</v>
      </c>
      <c r="E296" s="52"/>
      <c r="F296" s="114"/>
      <c r="H296" s="20"/>
      <c r="I296" s="28"/>
      <c r="J296" s="51"/>
      <c r="L296" s="52"/>
      <c r="M296" s="52"/>
    </row>
    <row r="297" spans="1:14" x14ac:dyDescent="0.25">
      <c r="A297" s="21" t="s">
        <v>404</v>
      </c>
      <c r="B297" s="21" t="s">
        <v>1146</v>
      </c>
      <c r="C297" s="51" t="s">
        <v>1178</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1179</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05"/>
      <c r="G311" s="116"/>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05"/>
      <c r="G319" s="116"/>
      <c r="H319" s="20"/>
      <c r="I319" s="24"/>
      <c r="J319" s="25"/>
      <c r="K319" s="25"/>
      <c r="L319" s="25"/>
      <c r="M319" s="25"/>
    </row>
    <row r="320" spans="1:13" outlineLevel="1" x14ac:dyDescent="0.25">
      <c r="A320" s="80"/>
      <c r="B320" s="81" t="s">
        <v>428</v>
      </c>
      <c r="C320" s="80"/>
      <c r="D320" s="80"/>
      <c r="E320" s="82"/>
      <c r="F320" s="106"/>
      <c r="G320" s="106"/>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34" t="s">
        <v>1180</v>
      </c>
      <c r="C330" s="21">
        <v>0</v>
      </c>
      <c r="H330" s="20"/>
    </row>
    <row r="331" spans="1:8" ht="45" outlineLevel="1" x14ac:dyDescent="0.25">
      <c r="A331" s="21" t="s">
        <v>449</v>
      </c>
      <c r="B331" s="37" t="s">
        <v>1233</v>
      </c>
      <c r="C331" s="21">
        <v>0</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9CEE9749-2ECB-4B77-861E-A2B904D8D7E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0" zoomScaleNormal="80" zoomScalePageLayoutView="50" workbookViewId="0"/>
  </sheetViews>
  <sheetFormatPr baseColWidth="10" defaultColWidth="8.85546875" defaultRowHeight="15" outlineLevelRow="1" x14ac:dyDescent="0.25"/>
  <cols>
    <col min="1" max="1" width="13.85546875" style="89" customWidth="1"/>
    <col min="2" max="2" width="45.85546875" style="89" bestFit="1" customWidth="1"/>
    <col min="3" max="3" width="41" style="89" customWidth="1"/>
    <col min="4" max="4" width="34.85546875" style="89" customWidth="1"/>
    <col min="5" max="5" width="6.7109375" style="89" customWidth="1"/>
    <col min="6" max="6" width="41.5703125" style="89" customWidth="1"/>
    <col min="7" max="7" width="41.5703125" style="20" customWidth="1"/>
    <col min="8" max="16384" width="8.85546875" style="140"/>
  </cols>
  <sheetData>
    <row r="1" spans="1:7" s="156" customFormat="1" ht="31.5" x14ac:dyDescent="0.25">
      <c r="A1" s="153" t="s">
        <v>1147</v>
      </c>
      <c r="B1" s="153"/>
      <c r="C1" s="154"/>
      <c r="D1" s="154"/>
      <c r="E1" s="154"/>
      <c r="F1" s="155"/>
      <c r="G1" s="154"/>
    </row>
    <row r="2" spans="1:7" ht="15.75" thickBot="1" x14ac:dyDescent="0.3">
      <c r="A2" s="20"/>
      <c r="B2" s="20"/>
      <c r="C2" s="20"/>
      <c r="D2" s="20"/>
      <c r="E2" s="20"/>
      <c r="F2" s="20"/>
    </row>
    <row r="3" spans="1:7" ht="15.75" thickBot="1" x14ac:dyDescent="0.3">
      <c r="A3" s="141"/>
      <c r="B3" s="142" t="s">
        <v>15</v>
      </c>
      <c r="C3" s="23" t="s">
        <v>164</v>
      </c>
      <c r="D3" s="141"/>
      <c r="E3" s="141"/>
      <c r="F3" s="20"/>
      <c r="G3" s="141"/>
    </row>
    <row r="5" spans="1:7" x14ac:dyDescent="0.25">
      <c r="A5" s="143"/>
      <c r="B5" s="144" t="s">
        <v>484</v>
      </c>
      <c r="C5" s="143"/>
      <c r="E5" s="25"/>
      <c r="F5" s="25"/>
    </row>
    <row r="6" spans="1:7" x14ac:dyDescent="0.25">
      <c r="B6" s="145" t="s">
        <v>485</v>
      </c>
    </row>
    <row r="7" spans="1:7" x14ac:dyDescent="0.25">
      <c r="B7" s="146" t="s">
        <v>486</v>
      </c>
    </row>
    <row r="8" spans="1:7" ht="15.75" thickBot="1" x14ac:dyDescent="0.3">
      <c r="B8" s="147" t="s">
        <v>487</v>
      </c>
    </row>
    <row r="9" spans="1:7" x14ac:dyDescent="0.25">
      <c r="B9" s="148"/>
    </row>
    <row r="10" spans="1:7" ht="49.5" customHeight="1" x14ac:dyDescent="0.25">
      <c r="A10" s="84" t="s">
        <v>24</v>
      </c>
      <c r="B10" s="84" t="s">
        <v>485</v>
      </c>
      <c r="C10" s="84"/>
      <c r="D10" s="84"/>
      <c r="E10" s="84"/>
      <c r="F10" s="84"/>
      <c r="G10" s="84"/>
    </row>
    <row r="11" spans="1:7" ht="15" customHeight="1" x14ac:dyDescent="0.25">
      <c r="A11" s="80"/>
      <c r="B11" s="81" t="s">
        <v>488</v>
      </c>
      <c r="C11" s="80" t="s">
        <v>56</v>
      </c>
      <c r="D11" s="80"/>
      <c r="E11" s="80"/>
      <c r="F11" s="83" t="s">
        <v>489</v>
      </c>
      <c r="G11" s="83"/>
    </row>
    <row r="12" spans="1:7" x14ac:dyDescent="0.25">
      <c r="A12" s="89" t="s">
        <v>490</v>
      </c>
      <c r="B12" s="89" t="s">
        <v>491</v>
      </c>
      <c r="C12" s="128">
        <v>4416.4197586244181</v>
      </c>
      <c r="F12" s="34">
        <f>IF($C$15=0,"",IF(C12="[for completion]","",C12/$C$15))</f>
        <v>0.82268060484761052</v>
      </c>
    </row>
    <row r="13" spans="1:7" x14ac:dyDescent="0.25">
      <c r="A13" s="89" t="s">
        <v>492</v>
      </c>
      <c r="B13" s="89" t="s">
        <v>493</v>
      </c>
      <c r="C13" s="128">
        <v>951.90876717387164</v>
      </c>
      <c r="F13" s="34">
        <f>IF($C$15=0,"",IF(C13="[for completion]","",C13/$C$15))</f>
        <v>0.17731939515238951</v>
      </c>
    </row>
    <row r="14" spans="1:7" x14ac:dyDescent="0.25">
      <c r="A14" s="89" t="s">
        <v>494</v>
      </c>
      <c r="B14" s="89" t="s">
        <v>89</v>
      </c>
      <c r="C14" s="128">
        <v>0</v>
      </c>
      <c r="F14" s="34">
        <f>IF($C$15=0,"",IF(C14="[for completion]","",C14/$C$15))</f>
        <v>0</v>
      </c>
    </row>
    <row r="15" spans="1:7" x14ac:dyDescent="0.25">
      <c r="A15" s="89" t="s">
        <v>495</v>
      </c>
      <c r="B15" s="53" t="s">
        <v>91</v>
      </c>
      <c r="C15" s="128">
        <f>SUM(C12:C14)</f>
        <v>5368.3285257982898</v>
      </c>
      <c r="F15" s="34">
        <f>SUM(F12:F14)</f>
        <v>1</v>
      </c>
    </row>
    <row r="16" spans="1:7" hidden="1" outlineLevel="1" x14ac:dyDescent="0.25">
      <c r="A16" s="89" t="s">
        <v>496</v>
      </c>
      <c r="B16" s="37" t="s">
        <v>1173</v>
      </c>
      <c r="C16" s="91"/>
      <c r="F16" s="34">
        <f t="shared" ref="F16:F26" si="0">IF($C$15=0,"",IF(C16="[for completion]","",C16/$C$15))</f>
        <v>0</v>
      </c>
    </row>
    <row r="17" spans="1:7" hidden="1" outlineLevel="1" x14ac:dyDescent="0.25">
      <c r="A17" s="89" t="s">
        <v>497</v>
      </c>
      <c r="B17" s="37" t="s">
        <v>1174</v>
      </c>
      <c r="C17" s="91"/>
      <c r="F17" s="34">
        <f t="shared" si="0"/>
        <v>0</v>
      </c>
    </row>
    <row r="18" spans="1:7" hidden="1" outlineLevel="1" x14ac:dyDescent="0.25">
      <c r="A18" s="89" t="s">
        <v>498</v>
      </c>
      <c r="B18" s="37" t="s">
        <v>93</v>
      </c>
      <c r="F18" s="34">
        <f t="shared" si="0"/>
        <v>0</v>
      </c>
    </row>
    <row r="19" spans="1:7" hidden="1" outlineLevel="1" x14ac:dyDescent="0.25">
      <c r="A19" s="89" t="s">
        <v>499</v>
      </c>
      <c r="B19" s="37" t="s">
        <v>93</v>
      </c>
      <c r="F19" s="34">
        <f t="shared" si="0"/>
        <v>0</v>
      </c>
    </row>
    <row r="20" spans="1:7" hidden="1" outlineLevel="1" x14ac:dyDescent="0.25">
      <c r="A20" s="89" t="s">
        <v>500</v>
      </c>
      <c r="B20" s="37" t="s">
        <v>93</v>
      </c>
      <c r="F20" s="34">
        <f t="shared" si="0"/>
        <v>0</v>
      </c>
    </row>
    <row r="21" spans="1:7" hidden="1" outlineLevel="1" x14ac:dyDescent="0.25">
      <c r="A21" s="89" t="s">
        <v>501</v>
      </c>
      <c r="B21" s="37" t="s">
        <v>93</v>
      </c>
      <c r="F21" s="34">
        <f t="shared" si="0"/>
        <v>0</v>
      </c>
    </row>
    <row r="22" spans="1:7" hidden="1" outlineLevel="1" x14ac:dyDescent="0.25">
      <c r="A22" s="89" t="s">
        <v>502</v>
      </c>
      <c r="B22" s="37" t="s">
        <v>93</v>
      </c>
      <c r="F22" s="34">
        <f t="shared" si="0"/>
        <v>0</v>
      </c>
    </row>
    <row r="23" spans="1:7" hidden="1" outlineLevel="1" x14ac:dyDescent="0.25">
      <c r="A23" s="89" t="s">
        <v>503</v>
      </c>
      <c r="B23" s="37" t="s">
        <v>93</v>
      </c>
      <c r="F23" s="34">
        <f t="shared" si="0"/>
        <v>0</v>
      </c>
    </row>
    <row r="24" spans="1:7" hidden="1" outlineLevel="1" x14ac:dyDescent="0.25">
      <c r="A24" s="89" t="s">
        <v>504</v>
      </c>
      <c r="B24" s="37" t="s">
        <v>93</v>
      </c>
      <c r="F24" s="34">
        <f t="shared" si="0"/>
        <v>0</v>
      </c>
    </row>
    <row r="25" spans="1:7" hidden="1" outlineLevel="1" x14ac:dyDescent="0.25">
      <c r="A25" s="89" t="s">
        <v>505</v>
      </c>
      <c r="B25" s="37" t="s">
        <v>93</v>
      </c>
      <c r="F25" s="34">
        <f t="shared" si="0"/>
        <v>0</v>
      </c>
    </row>
    <row r="26" spans="1:7" hidden="1" outlineLevel="1" x14ac:dyDescent="0.25">
      <c r="A26" s="89" t="s">
        <v>506</v>
      </c>
      <c r="B26" s="37" t="s">
        <v>93</v>
      </c>
      <c r="C26" s="140"/>
      <c r="D26" s="140"/>
      <c r="E26" s="140"/>
      <c r="F26" s="34">
        <f t="shared" si="0"/>
        <v>0</v>
      </c>
    </row>
    <row r="27" spans="1:7" ht="15" customHeight="1" collapsed="1" x14ac:dyDescent="0.25">
      <c r="A27" s="80"/>
      <c r="B27" s="81" t="s">
        <v>507</v>
      </c>
      <c r="C27" s="80" t="s">
        <v>508</v>
      </c>
      <c r="D27" s="80" t="s">
        <v>509</v>
      </c>
      <c r="E27" s="82"/>
      <c r="F27" s="80" t="s">
        <v>510</v>
      </c>
      <c r="G27" s="83"/>
    </row>
    <row r="28" spans="1:7" x14ac:dyDescent="0.25">
      <c r="A28" s="89" t="s">
        <v>511</v>
      </c>
      <c r="B28" s="89" t="s">
        <v>512</v>
      </c>
      <c r="C28" s="123">
        <v>32617.018930220001</v>
      </c>
      <c r="D28" s="123">
        <v>3660.9810697799999</v>
      </c>
      <c r="F28" s="123">
        <f>D28+C28</f>
        <v>36278</v>
      </c>
    </row>
    <row r="29" spans="1:7" hidden="1" outlineLevel="1" x14ac:dyDescent="0.25">
      <c r="A29" s="89" t="s">
        <v>513</v>
      </c>
      <c r="B29" s="28" t="s">
        <v>514</v>
      </c>
    </row>
    <row r="30" spans="1:7" hidden="1" outlineLevel="1" x14ac:dyDescent="0.25">
      <c r="A30" s="89" t="s">
        <v>515</v>
      </c>
      <c r="B30" s="28" t="s">
        <v>516</v>
      </c>
    </row>
    <row r="31" spans="1:7" hidden="1" outlineLevel="1" x14ac:dyDescent="0.25">
      <c r="A31" s="89" t="s">
        <v>517</v>
      </c>
      <c r="B31" s="28"/>
    </row>
    <row r="32" spans="1:7" hidden="1" outlineLevel="1" x14ac:dyDescent="0.25">
      <c r="A32" s="89" t="s">
        <v>518</v>
      </c>
      <c r="B32" s="28"/>
    </row>
    <row r="33" spans="1:7" hidden="1" outlineLevel="1" x14ac:dyDescent="0.25">
      <c r="A33" s="89" t="s">
        <v>519</v>
      </c>
      <c r="B33" s="28"/>
    </row>
    <row r="34" spans="1:7" hidden="1" outlineLevel="1" x14ac:dyDescent="0.25">
      <c r="A34" s="89" t="s">
        <v>520</v>
      </c>
      <c r="B34" s="28"/>
    </row>
    <row r="35" spans="1:7" ht="15" customHeight="1" collapsed="1" x14ac:dyDescent="0.25">
      <c r="A35" s="80"/>
      <c r="B35" s="81" t="s">
        <v>521</v>
      </c>
      <c r="C35" s="80" t="s">
        <v>522</v>
      </c>
      <c r="D35" s="80" t="s">
        <v>523</v>
      </c>
      <c r="E35" s="82"/>
      <c r="F35" s="83" t="s">
        <v>489</v>
      </c>
      <c r="G35" s="83"/>
    </row>
    <row r="36" spans="1:7" x14ac:dyDescent="0.25">
      <c r="A36" s="89" t="s">
        <v>524</v>
      </c>
      <c r="B36" s="89" t="s">
        <v>525</v>
      </c>
      <c r="C36" s="129">
        <v>2.5449682448352724</v>
      </c>
      <c r="D36" s="129">
        <v>1.274550286577802</v>
      </c>
      <c r="E36" s="127"/>
      <c r="F36" s="129">
        <v>2.5449682448352724</v>
      </c>
    </row>
    <row r="37" spans="1:7" hidden="1" outlineLevel="1" x14ac:dyDescent="0.25">
      <c r="A37" s="89" t="s">
        <v>526</v>
      </c>
    </row>
    <row r="38" spans="1:7" hidden="1" outlineLevel="1" x14ac:dyDescent="0.25">
      <c r="A38" s="89" t="s">
        <v>527</v>
      </c>
    </row>
    <row r="39" spans="1:7" hidden="1" outlineLevel="1" x14ac:dyDescent="0.25">
      <c r="A39" s="89" t="s">
        <v>528</v>
      </c>
    </row>
    <row r="40" spans="1:7" hidden="1" outlineLevel="1" x14ac:dyDescent="0.25">
      <c r="A40" s="89" t="s">
        <v>529</v>
      </c>
    </row>
    <row r="41" spans="1:7" hidden="1" outlineLevel="1" x14ac:dyDescent="0.25">
      <c r="A41" s="89" t="s">
        <v>530</v>
      </c>
    </row>
    <row r="42" spans="1:7" hidden="1" outlineLevel="1" x14ac:dyDescent="0.25">
      <c r="A42" s="89" t="s">
        <v>531</v>
      </c>
    </row>
    <row r="43" spans="1:7" collapsed="1" x14ac:dyDescent="0.25">
      <c r="A43" s="80"/>
      <c r="B43" s="81" t="s">
        <v>532</v>
      </c>
      <c r="C43" s="80" t="s">
        <v>522</v>
      </c>
      <c r="D43" s="80" t="s">
        <v>523</v>
      </c>
      <c r="E43" s="82"/>
      <c r="F43" s="83" t="s">
        <v>489</v>
      </c>
      <c r="G43" s="83"/>
    </row>
    <row r="44" spans="1:7" x14ac:dyDescent="0.25">
      <c r="A44" s="89" t="s">
        <v>533</v>
      </c>
      <c r="B44" s="54" t="s">
        <v>534</v>
      </c>
      <c r="C44" s="130">
        <f>SUM(C45:C72)</f>
        <v>82.268060484761037</v>
      </c>
      <c r="D44" s="130">
        <f>SUM(D45:D72)</f>
        <v>17.731939515238953</v>
      </c>
      <c r="E44" s="127"/>
      <c r="F44" s="130">
        <f>SUM(F45:F72)</f>
        <v>100</v>
      </c>
      <c r="G44" s="89"/>
    </row>
    <row r="45" spans="1:7" x14ac:dyDescent="0.25">
      <c r="A45" s="89" t="s">
        <v>535</v>
      </c>
      <c r="B45" s="89" t="s">
        <v>536</v>
      </c>
      <c r="C45" s="131">
        <v>82.268060484761037</v>
      </c>
      <c r="D45" s="131">
        <v>17.731939515238953</v>
      </c>
      <c r="E45" s="129"/>
      <c r="F45" s="129">
        <v>100</v>
      </c>
      <c r="G45" s="89"/>
    </row>
    <row r="46" spans="1:7" x14ac:dyDescent="0.25">
      <c r="A46" s="89" t="s">
        <v>537</v>
      </c>
      <c r="B46" s="89" t="s">
        <v>538</v>
      </c>
      <c r="C46" s="127">
        <v>0</v>
      </c>
      <c r="D46" s="127">
        <v>0</v>
      </c>
      <c r="E46" s="127"/>
      <c r="F46" s="127">
        <v>0</v>
      </c>
      <c r="G46" s="89"/>
    </row>
    <row r="47" spans="1:7" x14ac:dyDescent="0.25">
      <c r="A47" s="89" t="s">
        <v>539</v>
      </c>
      <c r="B47" s="89" t="s">
        <v>540</v>
      </c>
      <c r="C47" s="127">
        <v>0</v>
      </c>
      <c r="D47" s="127">
        <v>0</v>
      </c>
      <c r="E47" s="127"/>
      <c r="F47" s="127">
        <v>0</v>
      </c>
      <c r="G47" s="89"/>
    </row>
    <row r="48" spans="1:7" x14ac:dyDescent="0.25">
      <c r="A48" s="89" t="s">
        <v>541</v>
      </c>
      <c r="B48" s="89" t="s">
        <v>542</v>
      </c>
      <c r="C48" s="127">
        <v>0</v>
      </c>
      <c r="D48" s="127">
        <v>0</v>
      </c>
      <c r="E48" s="127"/>
      <c r="F48" s="127">
        <v>0</v>
      </c>
      <c r="G48" s="89"/>
    </row>
    <row r="49" spans="1:7" x14ac:dyDescent="0.25">
      <c r="A49" s="89" t="s">
        <v>543</v>
      </c>
      <c r="B49" s="89" t="s">
        <v>544</v>
      </c>
      <c r="C49" s="127">
        <v>0</v>
      </c>
      <c r="D49" s="127">
        <v>0</v>
      </c>
      <c r="E49" s="127"/>
      <c r="F49" s="127">
        <v>0</v>
      </c>
      <c r="G49" s="89"/>
    </row>
    <row r="50" spans="1:7" x14ac:dyDescent="0.25">
      <c r="A50" s="89" t="s">
        <v>545</v>
      </c>
      <c r="B50" s="89" t="s">
        <v>546</v>
      </c>
      <c r="C50" s="127">
        <v>0</v>
      </c>
      <c r="D50" s="127">
        <v>0</v>
      </c>
      <c r="E50" s="127"/>
      <c r="F50" s="127">
        <v>0</v>
      </c>
      <c r="G50" s="89"/>
    </row>
    <row r="51" spans="1:7" x14ac:dyDescent="0.25">
      <c r="A51" s="89" t="s">
        <v>547</v>
      </c>
      <c r="B51" s="89" t="s">
        <v>548</v>
      </c>
      <c r="C51" s="127">
        <v>0</v>
      </c>
      <c r="D51" s="127">
        <v>0</v>
      </c>
      <c r="E51" s="127"/>
      <c r="F51" s="127">
        <v>0</v>
      </c>
      <c r="G51" s="89"/>
    </row>
    <row r="52" spans="1:7" x14ac:dyDescent="0.25">
      <c r="A52" s="89" t="s">
        <v>549</v>
      </c>
      <c r="B52" s="89" t="s">
        <v>550</v>
      </c>
      <c r="C52" s="127">
        <v>0</v>
      </c>
      <c r="D52" s="127">
        <v>0</v>
      </c>
      <c r="E52" s="127"/>
      <c r="F52" s="127">
        <v>0</v>
      </c>
      <c r="G52" s="89"/>
    </row>
    <row r="53" spans="1:7" x14ac:dyDescent="0.25">
      <c r="A53" s="89" t="s">
        <v>551</v>
      </c>
      <c r="B53" s="89" t="s">
        <v>552</v>
      </c>
      <c r="C53" s="127">
        <v>0</v>
      </c>
      <c r="D53" s="127">
        <v>0</v>
      </c>
      <c r="E53" s="127"/>
      <c r="F53" s="127">
        <v>0</v>
      </c>
      <c r="G53" s="89"/>
    </row>
    <row r="54" spans="1:7" x14ac:dyDescent="0.25">
      <c r="A54" s="89" t="s">
        <v>553</v>
      </c>
      <c r="B54" s="89" t="s">
        <v>554</v>
      </c>
      <c r="C54" s="127">
        <v>0</v>
      </c>
      <c r="D54" s="127">
        <v>0</v>
      </c>
      <c r="E54" s="127"/>
      <c r="F54" s="127">
        <v>0</v>
      </c>
      <c r="G54" s="89"/>
    </row>
    <row r="55" spans="1:7" x14ac:dyDescent="0.25">
      <c r="A55" s="89" t="s">
        <v>555</v>
      </c>
      <c r="B55" s="89" t="s">
        <v>556</v>
      </c>
      <c r="C55" s="127">
        <v>0</v>
      </c>
      <c r="D55" s="127">
        <v>0</v>
      </c>
      <c r="E55" s="127"/>
      <c r="F55" s="127">
        <v>0</v>
      </c>
      <c r="G55" s="89"/>
    </row>
    <row r="56" spans="1:7" x14ac:dyDescent="0.25">
      <c r="A56" s="89" t="s">
        <v>557</v>
      </c>
      <c r="B56" s="89" t="s">
        <v>558</v>
      </c>
      <c r="C56" s="127">
        <v>0</v>
      </c>
      <c r="D56" s="127">
        <v>0</v>
      </c>
      <c r="E56" s="127"/>
      <c r="F56" s="127">
        <v>0</v>
      </c>
      <c r="G56" s="89"/>
    </row>
    <row r="57" spans="1:7" x14ac:dyDescent="0.25">
      <c r="A57" s="89" t="s">
        <v>559</v>
      </c>
      <c r="B57" s="89" t="s">
        <v>560</v>
      </c>
      <c r="C57" s="127">
        <v>0</v>
      </c>
      <c r="D57" s="127">
        <v>0</v>
      </c>
      <c r="E57" s="127"/>
      <c r="F57" s="127">
        <v>0</v>
      </c>
      <c r="G57" s="89"/>
    </row>
    <row r="58" spans="1:7" x14ac:dyDescent="0.25">
      <c r="A58" s="89" t="s">
        <v>561</v>
      </c>
      <c r="B58" s="89" t="s">
        <v>562</v>
      </c>
      <c r="C58" s="127">
        <v>0</v>
      </c>
      <c r="D58" s="127">
        <v>0</v>
      </c>
      <c r="E58" s="127"/>
      <c r="F58" s="127">
        <v>0</v>
      </c>
      <c r="G58" s="89"/>
    </row>
    <row r="59" spans="1:7" x14ac:dyDescent="0.25">
      <c r="A59" s="89" t="s">
        <v>563</v>
      </c>
      <c r="B59" s="89" t="s">
        <v>564</v>
      </c>
      <c r="C59" s="127">
        <v>0</v>
      </c>
      <c r="D59" s="127">
        <v>0</v>
      </c>
      <c r="E59" s="127"/>
      <c r="F59" s="127">
        <v>0</v>
      </c>
      <c r="G59" s="89"/>
    </row>
    <row r="60" spans="1:7" x14ac:dyDescent="0.25">
      <c r="A60" s="89" t="s">
        <v>565</v>
      </c>
      <c r="B60" s="89" t="s">
        <v>3</v>
      </c>
      <c r="C60" s="127">
        <v>0</v>
      </c>
      <c r="D60" s="127">
        <v>0</v>
      </c>
      <c r="E60" s="127"/>
      <c r="F60" s="127">
        <v>0</v>
      </c>
      <c r="G60" s="89"/>
    </row>
    <row r="61" spans="1:7" x14ac:dyDescent="0.25">
      <c r="A61" s="89" t="s">
        <v>566</v>
      </c>
      <c r="B61" s="89" t="s">
        <v>567</v>
      </c>
      <c r="C61" s="127">
        <v>0</v>
      </c>
      <c r="D61" s="127">
        <v>0</v>
      </c>
      <c r="E61" s="127"/>
      <c r="F61" s="127">
        <v>0</v>
      </c>
      <c r="G61" s="89"/>
    </row>
    <row r="62" spans="1:7" x14ac:dyDescent="0.25">
      <c r="A62" s="89" t="s">
        <v>568</v>
      </c>
      <c r="B62" s="89" t="s">
        <v>569</v>
      </c>
      <c r="C62" s="127">
        <v>0</v>
      </c>
      <c r="D62" s="127">
        <v>0</v>
      </c>
      <c r="E62" s="127"/>
      <c r="F62" s="127">
        <v>0</v>
      </c>
      <c r="G62" s="89"/>
    </row>
    <row r="63" spans="1:7" x14ac:dyDescent="0.25">
      <c r="A63" s="89" t="s">
        <v>570</v>
      </c>
      <c r="B63" s="89" t="s">
        <v>571</v>
      </c>
      <c r="C63" s="127">
        <v>0</v>
      </c>
      <c r="D63" s="127">
        <v>0</v>
      </c>
      <c r="E63" s="127"/>
      <c r="F63" s="127">
        <v>0</v>
      </c>
      <c r="G63" s="89"/>
    </row>
    <row r="64" spans="1:7" x14ac:dyDescent="0.25">
      <c r="A64" s="89" t="s">
        <v>572</v>
      </c>
      <c r="B64" s="89" t="s">
        <v>573</v>
      </c>
      <c r="C64" s="127">
        <v>0</v>
      </c>
      <c r="D64" s="127">
        <v>0</v>
      </c>
      <c r="E64" s="127"/>
      <c r="F64" s="127">
        <v>0</v>
      </c>
      <c r="G64" s="89"/>
    </row>
    <row r="65" spans="1:7" x14ac:dyDescent="0.25">
      <c r="A65" s="89" t="s">
        <v>574</v>
      </c>
      <c r="B65" s="89" t="s">
        <v>575</v>
      </c>
      <c r="C65" s="127">
        <v>0</v>
      </c>
      <c r="D65" s="127">
        <v>0</v>
      </c>
      <c r="E65" s="127"/>
      <c r="F65" s="127">
        <v>0</v>
      </c>
      <c r="G65" s="89"/>
    </row>
    <row r="66" spans="1:7" x14ac:dyDescent="0.25">
      <c r="A66" s="89" t="s">
        <v>576</v>
      </c>
      <c r="B66" s="89" t="s">
        <v>577</v>
      </c>
      <c r="C66" s="127">
        <v>0</v>
      </c>
      <c r="D66" s="127">
        <v>0</v>
      </c>
      <c r="E66" s="127"/>
      <c r="F66" s="127">
        <v>0</v>
      </c>
      <c r="G66" s="89"/>
    </row>
    <row r="67" spans="1:7" x14ac:dyDescent="0.25">
      <c r="A67" s="89" t="s">
        <v>578</v>
      </c>
      <c r="B67" s="89" t="s">
        <v>579</v>
      </c>
      <c r="C67" s="127">
        <v>0</v>
      </c>
      <c r="D67" s="127">
        <v>0</v>
      </c>
      <c r="E67" s="127"/>
      <c r="F67" s="127">
        <v>0</v>
      </c>
      <c r="G67" s="89"/>
    </row>
    <row r="68" spans="1:7" x14ac:dyDescent="0.25">
      <c r="A68" s="89" t="s">
        <v>580</v>
      </c>
      <c r="B68" s="89" t="s">
        <v>581</v>
      </c>
      <c r="C68" s="127">
        <v>0</v>
      </c>
      <c r="D68" s="127">
        <v>0</v>
      </c>
      <c r="E68" s="127"/>
      <c r="F68" s="127">
        <v>0</v>
      </c>
      <c r="G68" s="89"/>
    </row>
    <row r="69" spans="1:7" x14ac:dyDescent="0.25">
      <c r="A69" s="89" t="s">
        <v>582</v>
      </c>
      <c r="B69" s="89" t="s">
        <v>583</v>
      </c>
      <c r="C69" s="127">
        <v>0</v>
      </c>
      <c r="D69" s="127">
        <v>0</v>
      </c>
      <c r="E69" s="127"/>
      <c r="F69" s="127">
        <v>0</v>
      </c>
      <c r="G69" s="89"/>
    </row>
    <row r="70" spans="1:7" x14ac:dyDescent="0.25">
      <c r="A70" s="89" t="s">
        <v>584</v>
      </c>
      <c r="B70" s="89" t="s">
        <v>585</v>
      </c>
      <c r="C70" s="127">
        <v>0</v>
      </c>
      <c r="D70" s="127">
        <v>0</v>
      </c>
      <c r="E70" s="127"/>
      <c r="F70" s="127">
        <v>0</v>
      </c>
      <c r="G70" s="89"/>
    </row>
    <row r="71" spans="1:7" x14ac:dyDescent="0.25">
      <c r="A71" s="89" t="s">
        <v>586</v>
      </c>
      <c r="B71" s="89" t="s">
        <v>6</v>
      </c>
      <c r="C71" s="127">
        <v>0</v>
      </c>
      <c r="D71" s="127">
        <v>0</v>
      </c>
      <c r="E71" s="127"/>
      <c r="F71" s="127">
        <v>0</v>
      </c>
      <c r="G71" s="89"/>
    </row>
    <row r="72" spans="1:7" x14ac:dyDescent="0.25">
      <c r="A72" s="89" t="s">
        <v>587</v>
      </c>
      <c r="B72" s="89" t="s">
        <v>588</v>
      </c>
      <c r="C72" s="127">
        <v>0</v>
      </c>
      <c r="D72" s="127">
        <v>0</v>
      </c>
      <c r="E72" s="127"/>
      <c r="F72" s="127">
        <v>0</v>
      </c>
      <c r="G72" s="89"/>
    </row>
    <row r="73" spans="1:7" x14ac:dyDescent="0.25">
      <c r="A73" s="89" t="s">
        <v>589</v>
      </c>
      <c r="B73" s="54" t="s">
        <v>278</v>
      </c>
      <c r="C73" s="130">
        <f>SUM(C74:C76)</f>
        <v>0</v>
      </c>
      <c r="D73" s="130">
        <f>SUM(D74:D76)</f>
        <v>0</v>
      </c>
      <c r="E73" s="127"/>
      <c r="F73" s="130">
        <f>SUM(F74:F76)</f>
        <v>0</v>
      </c>
      <c r="G73" s="89"/>
    </row>
    <row r="74" spans="1:7" x14ac:dyDescent="0.25">
      <c r="A74" s="89" t="s">
        <v>590</v>
      </c>
      <c r="B74" s="89" t="s">
        <v>591</v>
      </c>
      <c r="C74" s="127">
        <v>0</v>
      </c>
      <c r="D74" s="127">
        <v>0</v>
      </c>
      <c r="E74" s="127"/>
      <c r="F74" s="127">
        <v>0</v>
      </c>
      <c r="G74" s="89"/>
    </row>
    <row r="75" spans="1:7" x14ac:dyDescent="0.25">
      <c r="A75" s="89" t="s">
        <v>592</v>
      </c>
      <c r="B75" s="89" t="s">
        <v>593</v>
      </c>
      <c r="C75" s="127">
        <v>0</v>
      </c>
      <c r="D75" s="127">
        <v>0</v>
      </c>
      <c r="E75" s="127"/>
      <c r="F75" s="127">
        <v>0</v>
      </c>
      <c r="G75" s="89"/>
    </row>
    <row r="76" spans="1:7" x14ac:dyDescent="0.25">
      <c r="A76" s="89" t="s">
        <v>594</v>
      </c>
      <c r="B76" s="89" t="s">
        <v>2</v>
      </c>
      <c r="C76" s="127">
        <v>0</v>
      </c>
      <c r="D76" s="127">
        <v>0</v>
      </c>
      <c r="E76" s="127"/>
      <c r="F76" s="127">
        <v>0</v>
      </c>
      <c r="G76" s="89"/>
    </row>
    <row r="77" spans="1:7" x14ac:dyDescent="0.25">
      <c r="A77" s="89" t="s">
        <v>595</v>
      </c>
      <c r="B77" s="54" t="s">
        <v>89</v>
      </c>
      <c r="C77" s="130">
        <f>SUM(C78:C87)</f>
        <v>0</v>
      </c>
      <c r="D77" s="130">
        <f>SUM(D78:D87)</f>
        <v>0</v>
      </c>
      <c r="E77" s="127"/>
      <c r="F77" s="130">
        <f>SUM(F78:F87)</f>
        <v>0</v>
      </c>
      <c r="G77" s="89"/>
    </row>
    <row r="78" spans="1:7" x14ac:dyDescent="0.25">
      <c r="A78" s="89" t="s">
        <v>596</v>
      </c>
      <c r="B78" s="30" t="s">
        <v>280</v>
      </c>
      <c r="C78" s="127">
        <v>0</v>
      </c>
      <c r="D78" s="127">
        <v>0</v>
      </c>
      <c r="E78" s="127"/>
      <c r="F78" s="127">
        <v>0</v>
      </c>
      <c r="G78" s="89"/>
    </row>
    <row r="79" spans="1:7" x14ac:dyDescent="0.25">
      <c r="A79" s="89" t="s">
        <v>597</v>
      </c>
      <c r="B79" s="30" t="s">
        <v>282</v>
      </c>
      <c r="C79" s="127">
        <v>0</v>
      </c>
      <c r="D79" s="127">
        <v>0</v>
      </c>
      <c r="E79" s="127"/>
      <c r="F79" s="127">
        <v>0</v>
      </c>
      <c r="G79" s="89"/>
    </row>
    <row r="80" spans="1:7" x14ac:dyDescent="0.25">
      <c r="A80" s="89" t="s">
        <v>598</v>
      </c>
      <c r="B80" s="30" t="s">
        <v>284</v>
      </c>
      <c r="C80" s="127">
        <v>0</v>
      </c>
      <c r="D80" s="127">
        <v>0</v>
      </c>
      <c r="E80" s="127"/>
      <c r="F80" s="127">
        <v>0</v>
      </c>
      <c r="G80" s="89"/>
    </row>
    <row r="81" spans="1:7" x14ac:dyDescent="0.25">
      <c r="A81" s="89" t="s">
        <v>599</v>
      </c>
      <c r="B81" s="30" t="s">
        <v>12</v>
      </c>
      <c r="C81" s="127">
        <v>0</v>
      </c>
      <c r="D81" s="127">
        <v>0</v>
      </c>
      <c r="E81" s="127"/>
      <c r="F81" s="127">
        <v>0</v>
      </c>
      <c r="G81" s="89"/>
    </row>
    <row r="82" spans="1:7" x14ac:dyDescent="0.25">
      <c r="A82" s="89" t="s">
        <v>600</v>
      </c>
      <c r="B82" s="30" t="s">
        <v>287</v>
      </c>
      <c r="C82" s="127">
        <v>0</v>
      </c>
      <c r="D82" s="127">
        <v>0</v>
      </c>
      <c r="E82" s="127"/>
      <c r="F82" s="127">
        <v>0</v>
      </c>
      <c r="G82" s="89"/>
    </row>
    <row r="83" spans="1:7" x14ac:dyDescent="0.25">
      <c r="A83" s="89" t="s">
        <v>601</v>
      </c>
      <c r="B83" s="30" t="s">
        <v>289</v>
      </c>
      <c r="C83" s="127">
        <v>0</v>
      </c>
      <c r="D83" s="127">
        <v>0</v>
      </c>
      <c r="E83" s="127"/>
      <c r="F83" s="127">
        <v>0</v>
      </c>
      <c r="G83" s="89"/>
    </row>
    <row r="84" spans="1:7" x14ac:dyDescent="0.25">
      <c r="A84" s="89" t="s">
        <v>602</v>
      </c>
      <c r="B84" s="30" t="s">
        <v>291</v>
      </c>
      <c r="C84" s="127">
        <v>0</v>
      </c>
      <c r="D84" s="127">
        <v>0</v>
      </c>
      <c r="E84" s="127"/>
      <c r="F84" s="127">
        <v>0</v>
      </c>
      <c r="G84" s="89"/>
    </row>
    <row r="85" spans="1:7" x14ac:dyDescent="0.25">
      <c r="A85" s="89" t="s">
        <v>603</v>
      </c>
      <c r="B85" s="30" t="s">
        <v>293</v>
      </c>
      <c r="C85" s="127">
        <v>0</v>
      </c>
      <c r="D85" s="127">
        <v>0</v>
      </c>
      <c r="E85" s="127"/>
      <c r="F85" s="127">
        <v>0</v>
      </c>
      <c r="G85" s="89"/>
    </row>
    <row r="86" spans="1:7" x14ac:dyDescent="0.25">
      <c r="A86" s="89" t="s">
        <v>604</v>
      </c>
      <c r="B86" s="30" t="s">
        <v>295</v>
      </c>
      <c r="C86" s="127">
        <v>0</v>
      </c>
      <c r="D86" s="127">
        <v>0</v>
      </c>
      <c r="E86" s="127"/>
      <c r="F86" s="127">
        <v>0</v>
      </c>
      <c r="G86" s="89"/>
    </row>
    <row r="87" spans="1:7" x14ac:dyDescent="0.25">
      <c r="A87" s="89" t="s">
        <v>605</v>
      </c>
      <c r="B87" s="30" t="s">
        <v>89</v>
      </c>
      <c r="C87" s="127">
        <v>0</v>
      </c>
      <c r="D87" s="127">
        <v>0</v>
      </c>
      <c r="E87" s="127"/>
      <c r="F87" s="127">
        <v>0</v>
      </c>
      <c r="G87" s="89"/>
    </row>
    <row r="88" spans="1:7" hidden="1" outlineLevel="1" x14ac:dyDescent="0.25">
      <c r="A88" s="89" t="s">
        <v>606</v>
      </c>
      <c r="B88" s="37" t="s">
        <v>93</v>
      </c>
      <c r="C88" s="56"/>
      <c r="D88" s="56"/>
      <c r="E88" s="56"/>
      <c r="F88" s="56"/>
      <c r="G88" s="89"/>
    </row>
    <row r="89" spans="1:7" hidden="1" outlineLevel="1" x14ac:dyDescent="0.25">
      <c r="A89" s="89" t="s">
        <v>607</v>
      </c>
      <c r="B89" s="37" t="s">
        <v>93</v>
      </c>
      <c r="C89" s="56"/>
      <c r="D89" s="56"/>
      <c r="E89" s="56"/>
      <c r="F89" s="56"/>
      <c r="G89" s="89"/>
    </row>
    <row r="90" spans="1:7" hidden="1" outlineLevel="1" x14ac:dyDescent="0.25">
      <c r="A90" s="89" t="s">
        <v>608</v>
      </c>
      <c r="B90" s="37" t="s">
        <v>93</v>
      </c>
      <c r="C90" s="56"/>
      <c r="D90" s="56"/>
      <c r="E90" s="56"/>
      <c r="F90" s="56"/>
      <c r="G90" s="89"/>
    </row>
    <row r="91" spans="1:7" hidden="1" outlineLevel="1" x14ac:dyDescent="0.25">
      <c r="A91" s="89" t="s">
        <v>609</v>
      </c>
      <c r="B91" s="37" t="s">
        <v>93</v>
      </c>
      <c r="C91" s="56"/>
      <c r="D91" s="56"/>
      <c r="E91" s="56"/>
      <c r="F91" s="56"/>
      <c r="G91" s="89"/>
    </row>
    <row r="92" spans="1:7" hidden="1" outlineLevel="1" x14ac:dyDescent="0.25">
      <c r="A92" s="89" t="s">
        <v>610</v>
      </c>
      <c r="B92" s="37" t="s">
        <v>93</v>
      </c>
      <c r="C92" s="56"/>
      <c r="D92" s="56"/>
      <c r="E92" s="56"/>
      <c r="F92" s="56"/>
      <c r="G92" s="89"/>
    </row>
    <row r="93" spans="1:7" hidden="1" outlineLevel="1" x14ac:dyDescent="0.25">
      <c r="A93" s="89" t="s">
        <v>611</v>
      </c>
      <c r="B93" s="37" t="s">
        <v>93</v>
      </c>
      <c r="C93" s="56"/>
      <c r="D93" s="56"/>
      <c r="E93" s="56"/>
      <c r="F93" s="56"/>
      <c r="G93" s="89"/>
    </row>
    <row r="94" spans="1:7" hidden="1" outlineLevel="1" x14ac:dyDescent="0.25">
      <c r="A94" s="89" t="s">
        <v>612</v>
      </c>
      <c r="B94" s="37" t="s">
        <v>93</v>
      </c>
      <c r="C94" s="56"/>
      <c r="D94" s="56"/>
      <c r="E94" s="56"/>
      <c r="F94" s="56"/>
      <c r="G94" s="89"/>
    </row>
    <row r="95" spans="1:7" hidden="1" outlineLevel="1" x14ac:dyDescent="0.25">
      <c r="A95" s="89" t="s">
        <v>613</v>
      </c>
      <c r="B95" s="37" t="s">
        <v>93</v>
      </c>
      <c r="C95" s="56"/>
      <c r="D95" s="56"/>
      <c r="E95" s="56"/>
      <c r="F95" s="56"/>
      <c r="G95" s="89"/>
    </row>
    <row r="96" spans="1:7" hidden="1" outlineLevel="1" x14ac:dyDescent="0.25">
      <c r="A96" s="89" t="s">
        <v>614</v>
      </c>
      <c r="B96" s="37" t="s">
        <v>93</v>
      </c>
      <c r="C96" s="56"/>
      <c r="D96" s="56"/>
      <c r="E96" s="56"/>
      <c r="F96" s="56"/>
      <c r="G96" s="89"/>
    </row>
    <row r="97" spans="1:7" hidden="1" outlineLevel="1" x14ac:dyDescent="0.25">
      <c r="A97" s="89" t="s">
        <v>615</v>
      </c>
      <c r="B97" s="37" t="s">
        <v>93</v>
      </c>
      <c r="C97" s="56"/>
      <c r="D97" s="56"/>
      <c r="E97" s="56"/>
      <c r="F97" s="56"/>
      <c r="G97" s="89"/>
    </row>
    <row r="98" spans="1:7" collapsed="1" x14ac:dyDescent="0.25">
      <c r="A98" s="80"/>
      <c r="B98" s="81" t="s">
        <v>616</v>
      </c>
      <c r="C98" s="118" t="s">
        <v>522</v>
      </c>
      <c r="D98" s="118" t="s">
        <v>523</v>
      </c>
      <c r="E98" s="122"/>
      <c r="F98" s="106" t="s">
        <v>489</v>
      </c>
      <c r="G98" s="83"/>
    </row>
    <row r="99" spans="1:7" x14ac:dyDescent="0.25">
      <c r="A99" s="89" t="s">
        <v>617</v>
      </c>
      <c r="B99" s="30" t="s">
        <v>1139</v>
      </c>
      <c r="C99" s="131">
        <f>SUM(C100:C108)</f>
        <v>82.268060484761079</v>
      </c>
      <c r="D99" s="131">
        <f>SUM(D100:D108)</f>
        <v>17.731939515238953</v>
      </c>
      <c r="E99" s="127"/>
      <c r="F99" s="131">
        <f>SUM(F100:F108)</f>
        <v>100.00000000000001</v>
      </c>
      <c r="G99" s="89"/>
    </row>
    <row r="100" spans="1:7" x14ac:dyDescent="0.25">
      <c r="A100" s="89" t="s">
        <v>618</v>
      </c>
      <c r="B100" s="30" t="s">
        <v>1133</v>
      </c>
      <c r="C100" s="131">
        <v>8.8789374603885243</v>
      </c>
      <c r="D100" s="131">
        <v>1.9158752564525372</v>
      </c>
      <c r="E100" s="131"/>
      <c r="F100" s="131">
        <f>C100+D100</f>
        <v>10.794812716841061</v>
      </c>
      <c r="G100" s="56"/>
    </row>
    <row r="101" spans="1:7" x14ac:dyDescent="0.25">
      <c r="A101" s="89" t="s">
        <v>619</v>
      </c>
      <c r="B101" s="30" t="s">
        <v>1134</v>
      </c>
      <c r="C101" s="131">
        <v>3.2485137248438951</v>
      </c>
      <c r="D101" s="131">
        <v>1.583496933814641</v>
      </c>
      <c r="E101" s="131"/>
      <c r="F101" s="131">
        <f t="shared" ref="F101:F108" si="1">C101+D101</f>
        <v>4.8320106586585361</v>
      </c>
      <c r="G101" s="56"/>
    </row>
    <row r="102" spans="1:7" x14ac:dyDescent="0.25">
      <c r="A102" s="89" t="s">
        <v>620</v>
      </c>
      <c r="B102" s="30" t="s">
        <v>1135</v>
      </c>
      <c r="C102" s="131">
        <v>60.267387318196207</v>
      </c>
      <c r="D102" s="131">
        <v>12.018894921172418</v>
      </c>
      <c r="E102" s="131"/>
      <c r="F102" s="131">
        <f>C102+D102</f>
        <v>72.286282239368632</v>
      </c>
      <c r="G102" s="56"/>
    </row>
    <row r="103" spans="1:7" x14ac:dyDescent="0.25">
      <c r="A103" s="89" t="s">
        <v>621</v>
      </c>
      <c r="B103" s="30" t="s">
        <v>1124</v>
      </c>
      <c r="C103" s="131">
        <v>6.7925572877350584</v>
      </c>
      <c r="D103" s="131">
        <v>1.0956379230023676</v>
      </c>
      <c r="E103" s="131"/>
      <c r="F103" s="131">
        <f t="shared" si="1"/>
        <v>7.8881952107374262</v>
      </c>
      <c r="G103" s="56"/>
    </row>
    <row r="104" spans="1:7" x14ac:dyDescent="0.25">
      <c r="A104" s="89" t="s">
        <v>622</v>
      </c>
      <c r="B104" s="30" t="s">
        <v>1136</v>
      </c>
      <c r="C104" s="131">
        <v>1.2981064499892419</v>
      </c>
      <c r="D104" s="131">
        <v>8.6627225916812975E-2</v>
      </c>
      <c r="E104" s="131"/>
      <c r="F104" s="131">
        <f t="shared" si="1"/>
        <v>1.3847336759060549</v>
      </c>
      <c r="G104" s="56"/>
    </row>
    <row r="105" spans="1:7" x14ac:dyDescent="0.25">
      <c r="A105" s="89" t="s">
        <v>623</v>
      </c>
      <c r="B105" s="30" t="s">
        <v>1137</v>
      </c>
      <c r="C105" s="131">
        <v>1.2404163128369814</v>
      </c>
      <c r="D105" s="131">
        <v>0.55409493970288015</v>
      </c>
      <c r="E105" s="131"/>
      <c r="F105" s="131">
        <f t="shared" si="1"/>
        <v>1.7945112525398614</v>
      </c>
      <c r="G105" s="56"/>
    </row>
    <row r="106" spans="1:7" x14ac:dyDescent="0.25">
      <c r="A106" s="89" t="s">
        <v>624</v>
      </c>
      <c r="B106" s="30" t="s">
        <v>1138</v>
      </c>
      <c r="C106" s="131">
        <v>0.28904659495654433</v>
      </c>
      <c r="D106" s="131">
        <v>0.33293897330609551</v>
      </c>
      <c r="E106" s="131"/>
      <c r="F106" s="131">
        <f t="shared" si="1"/>
        <v>0.62198556826263984</v>
      </c>
      <c r="G106" s="56"/>
    </row>
    <row r="107" spans="1:7" x14ac:dyDescent="0.25">
      <c r="A107" s="89" t="s">
        <v>625</v>
      </c>
      <c r="B107" s="30" t="s">
        <v>1125</v>
      </c>
      <c r="C107" s="131">
        <v>0.19060380881735306</v>
      </c>
      <c r="D107" s="131">
        <v>7.9661914779776022E-2</v>
      </c>
      <c r="E107" s="131"/>
      <c r="F107" s="131">
        <f t="shared" si="1"/>
        <v>0.27026572359712908</v>
      </c>
      <c r="G107" s="56"/>
    </row>
    <row r="108" spans="1:7" x14ac:dyDescent="0.25">
      <c r="A108" s="89" t="s">
        <v>626</v>
      </c>
      <c r="B108" s="30" t="s">
        <v>1126</v>
      </c>
      <c r="C108" s="131">
        <v>6.2491526997244209E-2</v>
      </c>
      <c r="D108" s="131">
        <v>6.4711427091422566E-2</v>
      </c>
      <c r="E108" s="131"/>
      <c r="F108" s="131">
        <f t="shared" si="1"/>
        <v>0.12720295408866678</v>
      </c>
      <c r="G108" s="56"/>
    </row>
    <row r="109" spans="1:7" x14ac:dyDescent="0.25">
      <c r="A109" s="89" t="s">
        <v>627</v>
      </c>
      <c r="B109" s="30"/>
      <c r="C109" s="56"/>
      <c r="D109" s="56"/>
      <c r="E109" s="56"/>
      <c r="F109" s="56"/>
      <c r="G109" s="89"/>
    </row>
    <row r="110" spans="1:7" x14ac:dyDescent="0.25">
      <c r="A110" s="89" t="s">
        <v>628</v>
      </c>
      <c r="B110" s="30"/>
      <c r="C110" s="56"/>
      <c r="D110" s="56"/>
      <c r="E110" s="56"/>
      <c r="F110" s="56"/>
      <c r="G110" s="89"/>
    </row>
    <row r="111" spans="1:7" x14ac:dyDescent="0.25">
      <c r="A111" s="89" t="s">
        <v>629</v>
      </c>
      <c r="B111" s="30"/>
      <c r="C111" s="56"/>
      <c r="D111" s="56"/>
      <c r="E111" s="56"/>
      <c r="F111" s="56"/>
      <c r="G111" s="89"/>
    </row>
    <row r="112" spans="1:7" x14ac:dyDescent="0.25">
      <c r="A112" s="89" t="s">
        <v>630</v>
      </c>
      <c r="B112" s="30"/>
      <c r="C112" s="56"/>
      <c r="D112" s="56"/>
      <c r="E112" s="56"/>
      <c r="F112" s="56"/>
      <c r="G112" s="89"/>
    </row>
    <row r="113" spans="1:7" x14ac:dyDescent="0.25">
      <c r="A113" s="89" t="s">
        <v>631</v>
      </c>
      <c r="B113" s="30"/>
      <c r="C113" s="56"/>
      <c r="D113" s="56"/>
      <c r="E113" s="56"/>
      <c r="F113" s="56"/>
      <c r="G113" s="89"/>
    </row>
    <row r="114" spans="1:7" x14ac:dyDescent="0.25">
      <c r="A114" s="89" t="s">
        <v>632</v>
      </c>
      <c r="B114" s="30"/>
      <c r="C114" s="56"/>
      <c r="D114" s="56"/>
      <c r="E114" s="56"/>
      <c r="F114" s="56"/>
      <c r="G114" s="89"/>
    </row>
    <row r="115" spans="1:7" x14ac:dyDescent="0.25">
      <c r="A115" s="89" t="s">
        <v>633</v>
      </c>
      <c r="B115" s="30"/>
      <c r="C115" s="56"/>
      <c r="D115" s="56"/>
      <c r="E115" s="56"/>
      <c r="F115" s="56"/>
      <c r="G115" s="89"/>
    </row>
    <row r="116" spans="1:7" x14ac:dyDescent="0.25">
      <c r="A116" s="89" t="s">
        <v>634</v>
      </c>
      <c r="B116" s="30"/>
      <c r="C116" s="56"/>
      <c r="D116" s="56"/>
      <c r="E116" s="56"/>
      <c r="F116" s="56"/>
      <c r="G116" s="89"/>
    </row>
    <row r="117" spans="1:7" x14ac:dyDescent="0.25">
      <c r="A117" s="89" t="s">
        <v>635</v>
      </c>
      <c r="B117" s="30"/>
      <c r="C117" s="56"/>
      <c r="D117" s="56"/>
      <c r="E117" s="56"/>
      <c r="F117" s="56"/>
      <c r="G117" s="89"/>
    </row>
    <row r="118" spans="1:7" x14ac:dyDescent="0.25">
      <c r="A118" s="89" t="s">
        <v>636</v>
      </c>
      <c r="B118" s="30"/>
      <c r="C118" s="56"/>
      <c r="D118" s="56"/>
      <c r="E118" s="56"/>
      <c r="F118" s="56"/>
      <c r="G118" s="89"/>
    </row>
    <row r="119" spans="1:7" x14ac:dyDescent="0.25">
      <c r="A119" s="89" t="s">
        <v>637</v>
      </c>
      <c r="B119" s="30"/>
      <c r="C119" s="56"/>
      <c r="D119" s="56"/>
      <c r="E119" s="56"/>
      <c r="F119" s="56"/>
      <c r="G119" s="89"/>
    </row>
    <row r="120" spans="1:7" x14ac:dyDescent="0.25">
      <c r="A120" s="89" t="s">
        <v>638</v>
      </c>
      <c r="B120" s="30"/>
      <c r="C120" s="56"/>
      <c r="D120" s="56"/>
      <c r="E120" s="56"/>
      <c r="F120" s="56"/>
      <c r="G120" s="89"/>
    </row>
    <row r="121" spans="1:7" x14ac:dyDescent="0.25">
      <c r="A121" s="89" t="s">
        <v>639</v>
      </c>
      <c r="B121" s="30"/>
      <c r="C121" s="56"/>
      <c r="D121" s="56"/>
      <c r="E121" s="56"/>
      <c r="F121" s="56"/>
      <c r="G121" s="89"/>
    </row>
    <row r="122" spans="1:7" x14ac:dyDescent="0.25">
      <c r="A122" s="89" t="s">
        <v>640</v>
      </c>
      <c r="B122" s="30"/>
      <c r="C122" s="56"/>
      <c r="D122" s="56"/>
      <c r="E122" s="56"/>
      <c r="F122" s="56"/>
      <c r="G122" s="89"/>
    </row>
    <row r="123" spans="1:7" x14ac:dyDescent="0.25">
      <c r="A123" s="89" t="s">
        <v>641</v>
      </c>
      <c r="B123" s="30"/>
      <c r="C123" s="56"/>
      <c r="D123" s="56"/>
      <c r="E123" s="56"/>
      <c r="F123" s="56"/>
      <c r="G123" s="89"/>
    </row>
    <row r="124" spans="1:7" x14ac:dyDescent="0.25">
      <c r="A124" s="89" t="s">
        <v>642</v>
      </c>
      <c r="B124" s="30"/>
      <c r="C124" s="56"/>
      <c r="D124" s="56"/>
      <c r="E124" s="56"/>
      <c r="F124" s="56"/>
      <c r="G124" s="89"/>
    </row>
    <row r="125" spans="1:7" x14ac:dyDescent="0.25">
      <c r="A125" s="89" t="s">
        <v>643</v>
      </c>
      <c r="B125" s="30"/>
      <c r="C125" s="56"/>
      <c r="D125" s="56"/>
      <c r="E125" s="56"/>
      <c r="F125" s="56"/>
      <c r="G125" s="89"/>
    </row>
    <row r="126" spans="1:7" x14ac:dyDescent="0.25">
      <c r="A126" s="89" t="s">
        <v>644</v>
      </c>
      <c r="B126" s="30"/>
      <c r="C126" s="56"/>
      <c r="D126" s="56"/>
      <c r="E126" s="56"/>
      <c r="F126" s="56"/>
      <c r="G126" s="89"/>
    </row>
    <row r="127" spans="1:7" x14ac:dyDescent="0.25">
      <c r="A127" s="89" t="s">
        <v>645</v>
      </c>
      <c r="B127" s="30"/>
      <c r="C127" s="56"/>
      <c r="D127" s="56"/>
      <c r="E127" s="56"/>
      <c r="F127" s="56"/>
      <c r="G127" s="89"/>
    </row>
    <row r="128" spans="1:7" x14ac:dyDescent="0.25">
      <c r="A128" s="89" t="s">
        <v>646</v>
      </c>
      <c r="B128" s="30"/>
      <c r="C128" s="56"/>
      <c r="D128" s="56"/>
      <c r="E128" s="56"/>
      <c r="F128" s="56"/>
      <c r="G128" s="89"/>
    </row>
    <row r="129" spans="1:7" x14ac:dyDescent="0.25">
      <c r="A129" s="89" t="s">
        <v>647</v>
      </c>
      <c r="B129" s="30"/>
      <c r="C129" s="56"/>
      <c r="D129" s="56"/>
      <c r="E129" s="56"/>
      <c r="F129" s="56"/>
      <c r="G129" s="89"/>
    </row>
    <row r="130" spans="1:7" ht="15" customHeight="1" x14ac:dyDescent="0.25">
      <c r="A130" s="80"/>
      <c r="B130" s="81" t="s">
        <v>648</v>
      </c>
      <c r="C130" s="118" t="s">
        <v>522</v>
      </c>
      <c r="D130" s="118" t="s">
        <v>523</v>
      </c>
      <c r="E130" s="122"/>
      <c r="F130" s="106" t="s">
        <v>489</v>
      </c>
      <c r="G130" s="83"/>
    </row>
    <row r="131" spans="1:7" x14ac:dyDescent="0.25">
      <c r="A131" s="89" t="s">
        <v>649</v>
      </c>
      <c r="B131" s="89" t="s">
        <v>650</v>
      </c>
      <c r="C131" s="131">
        <v>43.192923813169031</v>
      </c>
      <c r="D131" s="131">
        <v>7.8828874132510345</v>
      </c>
      <c r="E131" s="149"/>
      <c r="F131" s="131">
        <v>51.075811226420065</v>
      </c>
    </row>
    <row r="132" spans="1:7" x14ac:dyDescent="0.25">
      <c r="A132" s="89" t="s">
        <v>651</v>
      </c>
      <c r="B132" s="89" t="s">
        <v>652</v>
      </c>
      <c r="C132" s="131">
        <v>39.07513667159202</v>
      </c>
      <c r="D132" s="131">
        <v>9.8490521019879154</v>
      </c>
      <c r="E132" s="149"/>
      <c r="F132" s="131">
        <v>48.924188773579935</v>
      </c>
    </row>
    <row r="133" spans="1:7" x14ac:dyDescent="0.25">
      <c r="A133" s="89" t="s">
        <v>653</v>
      </c>
      <c r="B133" s="89" t="s">
        <v>89</v>
      </c>
      <c r="C133" s="131">
        <v>0</v>
      </c>
      <c r="D133" s="131">
        <v>0</v>
      </c>
      <c r="E133" s="149"/>
      <c r="F133" s="131">
        <v>0</v>
      </c>
    </row>
    <row r="134" spans="1:7" hidden="1" outlineLevel="1" x14ac:dyDescent="0.25">
      <c r="A134" s="89" t="s">
        <v>654</v>
      </c>
      <c r="C134" s="56"/>
      <c r="D134" s="56"/>
      <c r="E134" s="103"/>
      <c r="F134" s="56"/>
    </row>
    <row r="135" spans="1:7" hidden="1" outlineLevel="1" x14ac:dyDescent="0.25">
      <c r="A135" s="89" t="s">
        <v>655</v>
      </c>
      <c r="C135" s="56"/>
      <c r="D135" s="56"/>
      <c r="E135" s="103"/>
      <c r="F135" s="56"/>
    </row>
    <row r="136" spans="1:7" hidden="1" outlineLevel="1" x14ac:dyDescent="0.25">
      <c r="A136" s="89" t="s">
        <v>656</v>
      </c>
      <c r="C136" s="56"/>
      <c r="D136" s="56"/>
      <c r="E136" s="103"/>
      <c r="F136" s="56"/>
    </row>
    <row r="137" spans="1:7" hidden="1" outlineLevel="1" x14ac:dyDescent="0.25">
      <c r="A137" s="89" t="s">
        <v>657</v>
      </c>
      <c r="C137" s="56"/>
      <c r="D137" s="56"/>
      <c r="E137" s="103"/>
      <c r="F137" s="56"/>
    </row>
    <row r="138" spans="1:7" hidden="1" outlineLevel="1" x14ac:dyDescent="0.25">
      <c r="A138" s="89" t="s">
        <v>658</v>
      </c>
      <c r="C138" s="56"/>
      <c r="D138" s="56"/>
      <c r="E138" s="103"/>
      <c r="F138" s="56"/>
    </row>
    <row r="139" spans="1:7" hidden="1" outlineLevel="1" x14ac:dyDescent="0.25">
      <c r="A139" s="89" t="s">
        <v>659</v>
      </c>
      <c r="C139" s="56"/>
      <c r="D139" s="56"/>
      <c r="E139" s="103"/>
      <c r="F139" s="56"/>
    </row>
    <row r="140" spans="1:7" ht="15" customHeight="1" collapsed="1" x14ac:dyDescent="0.25">
      <c r="A140" s="80"/>
      <c r="B140" s="81" t="s">
        <v>660</v>
      </c>
      <c r="C140" s="118" t="s">
        <v>522</v>
      </c>
      <c r="D140" s="118" t="s">
        <v>523</v>
      </c>
      <c r="E140" s="122"/>
      <c r="F140" s="106" t="s">
        <v>489</v>
      </c>
      <c r="G140" s="83"/>
    </row>
    <row r="141" spans="1:7" x14ac:dyDescent="0.25">
      <c r="A141" s="89" t="s">
        <v>661</v>
      </c>
      <c r="B141" s="89" t="s">
        <v>662</v>
      </c>
      <c r="C141" s="131">
        <v>4.4912352070450172</v>
      </c>
      <c r="D141" s="131">
        <v>1.5436779825836653</v>
      </c>
      <c r="E141" s="149"/>
      <c r="F141" s="131">
        <v>6.0349131896286821</v>
      </c>
    </row>
    <row r="142" spans="1:7" x14ac:dyDescent="0.25">
      <c r="A142" s="89" t="s">
        <v>663</v>
      </c>
      <c r="B142" s="89" t="s">
        <v>664</v>
      </c>
      <c r="C142" s="131">
        <v>77.776825277716028</v>
      </c>
      <c r="D142" s="131">
        <v>16.188261532655286</v>
      </c>
      <c r="E142" s="149"/>
      <c r="F142" s="131">
        <v>93.965086810371304</v>
      </c>
    </row>
    <row r="143" spans="1:7" x14ac:dyDescent="0.25">
      <c r="A143" s="89" t="s">
        <v>665</v>
      </c>
      <c r="B143" s="89" t="s">
        <v>89</v>
      </c>
      <c r="C143" s="131">
        <v>0</v>
      </c>
      <c r="D143" s="131">
        <v>0</v>
      </c>
      <c r="E143" s="149"/>
      <c r="F143" s="131">
        <f>C143+D143</f>
        <v>0</v>
      </c>
    </row>
    <row r="144" spans="1:7" hidden="1" outlineLevel="1" x14ac:dyDescent="0.25">
      <c r="A144" s="89" t="s">
        <v>666</v>
      </c>
      <c r="C144" s="56"/>
      <c r="D144" s="56"/>
      <c r="E144" s="103"/>
      <c r="F144" s="56"/>
    </row>
    <row r="145" spans="1:7" hidden="1" outlineLevel="1" x14ac:dyDescent="0.25">
      <c r="A145" s="89" t="s">
        <v>667</v>
      </c>
      <c r="C145" s="56"/>
      <c r="D145" s="56"/>
      <c r="E145" s="103"/>
      <c r="F145" s="56"/>
    </row>
    <row r="146" spans="1:7" hidden="1" outlineLevel="1" x14ac:dyDescent="0.25">
      <c r="A146" s="89" t="s">
        <v>668</v>
      </c>
      <c r="C146" s="56"/>
      <c r="D146" s="56"/>
      <c r="E146" s="103"/>
      <c r="F146" s="56"/>
    </row>
    <row r="147" spans="1:7" hidden="1" outlineLevel="1" x14ac:dyDescent="0.25">
      <c r="A147" s="89" t="s">
        <v>669</v>
      </c>
      <c r="C147" s="56"/>
      <c r="D147" s="56"/>
      <c r="E147" s="103"/>
      <c r="F147" s="56"/>
    </row>
    <row r="148" spans="1:7" hidden="1" outlineLevel="1" x14ac:dyDescent="0.25">
      <c r="A148" s="89" t="s">
        <v>670</v>
      </c>
      <c r="C148" s="56"/>
      <c r="D148" s="56"/>
      <c r="E148" s="103"/>
      <c r="F148" s="56"/>
    </row>
    <row r="149" spans="1:7" hidden="1" outlineLevel="1" x14ac:dyDescent="0.25">
      <c r="A149" s="89" t="s">
        <v>671</v>
      </c>
      <c r="C149" s="56"/>
      <c r="D149" s="56"/>
      <c r="E149" s="103"/>
      <c r="F149" s="56"/>
    </row>
    <row r="150" spans="1:7" ht="15" customHeight="1" collapsed="1" x14ac:dyDescent="0.25">
      <c r="A150" s="80"/>
      <c r="B150" s="81" t="s">
        <v>672</v>
      </c>
      <c r="C150" s="118" t="s">
        <v>522</v>
      </c>
      <c r="D150" s="118" t="s">
        <v>523</v>
      </c>
      <c r="E150" s="122"/>
      <c r="F150" s="106" t="s">
        <v>489</v>
      </c>
      <c r="G150" s="83"/>
    </row>
    <row r="151" spans="1:7" x14ac:dyDescent="0.25">
      <c r="A151" s="89" t="s">
        <v>673</v>
      </c>
      <c r="B151" s="18" t="s">
        <v>674</v>
      </c>
      <c r="C151" s="131">
        <v>12.544245052834874</v>
      </c>
      <c r="D151" s="131">
        <v>3.919888177248477</v>
      </c>
      <c r="E151" s="149"/>
      <c r="F151" s="131">
        <v>16.464133230083348</v>
      </c>
    </row>
    <row r="152" spans="1:7" x14ac:dyDescent="0.25">
      <c r="A152" s="89" t="s">
        <v>675</v>
      </c>
      <c r="B152" s="18" t="s">
        <v>676</v>
      </c>
      <c r="C152" s="131">
        <v>16.456029742173243</v>
      </c>
      <c r="D152" s="131">
        <v>2.7217184143041098</v>
      </c>
      <c r="E152" s="149"/>
      <c r="F152" s="131">
        <v>19.177748156477353</v>
      </c>
    </row>
    <row r="153" spans="1:7" x14ac:dyDescent="0.25">
      <c r="A153" s="89" t="s">
        <v>677</v>
      </c>
      <c r="B153" s="18" t="s">
        <v>678</v>
      </c>
      <c r="C153" s="131">
        <v>12.22812877988509</v>
      </c>
      <c r="D153" s="131">
        <v>2.5784865389709917</v>
      </c>
      <c r="E153" s="131"/>
      <c r="F153" s="131">
        <v>14.806615318856078</v>
      </c>
    </row>
    <row r="154" spans="1:7" x14ac:dyDescent="0.25">
      <c r="A154" s="89" t="s">
        <v>679</v>
      </c>
      <c r="B154" s="18" t="s">
        <v>680</v>
      </c>
      <c r="C154" s="131">
        <v>19.375802809094271</v>
      </c>
      <c r="D154" s="131">
        <v>3.7462671891639205</v>
      </c>
      <c r="E154" s="131"/>
      <c r="F154" s="131">
        <v>23.122069998258191</v>
      </c>
    </row>
    <row r="155" spans="1:7" x14ac:dyDescent="0.25">
      <c r="A155" s="89" t="s">
        <v>681</v>
      </c>
      <c r="B155" s="18" t="s">
        <v>682</v>
      </c>
      <c r="C155" s="131">
        <v>21.66385410077357</v>
      </c>
      <c r="D155" s="131">
        <v>4.7655791955514522</v>
      </c>
      <c r="E155" s="131"/>
      <c r="F155" s="131">
        <v>26.429433296325023</v>
      </c>
    </row>
    <row r="156" spans="1:7" hidden="1" outlineLevel="1" x14ac:dyDescent="0.25">
      <c r="A156" s="89" t="s">
        <v>683</v>
      </c>
      <c r="B156" s="28"/>
      <c r="C156" s="56"/>
      <c r="D156" s="56"/>
      <c r="E156" s="56"/>
      <c r="F156" s="56"/>
    </row>
    <row r="157" spans="1:7" hidden="1" outlineLevel="1" x14ac:dyDescent="0.25">
      <c r="A157" s="89" t="s">
        <v>684</v>
      </c>
      <c r="B157" s="28"/>
      <c r="C157" s="56"/>
      <c r="D157" s="56"/>
      <c r="E157" s="56"/>
      <c r="F157" s="56"/>
    </row>
    <row r="158" spans="1:7" hidden="1" outlineLevel="1" x14ac:dyDescent="0.25">
      <c r="A158" s="89" t="s">
        <v>685</v>
      </c>
      <c r="B158" s="18"/>
      <c r="C158" s="56"/>
      <c r="D158" s="56"/>
      <c r="E158" s="56"/>
      <c r="F158" s="56"/>
    </row>
    <row r="159" spans="1:7" hidden="1" outlineLevel="1" x14ac:dyDescent="0.25">
      <c r="A159" s="89" t="s">
        <v>686</v>
      </c>
      <c r="B159" s="18"/>
      <c r="C159" s="56"/>
      <c r="D159" s="56"/>
      <c r="E159" s="56"/>
      <c r="F159" s="56"/>
    </row>
    <row r="160" spans="1:7" ht="15" customHeight="1" collapsed="1" x14ac:dyDescent="0.25">
      <c r="A160" s="80"/>
      <c r="B160" s="81" t="s">
        <v>687</v>
      </c>
      <c r="C160" s="118" t="s">
        <v>522</v>
      </c>
      <c r="D160" s="118" t="s">
        <v>523</v>
      </c>
      <c r="E160" s="122"/>
      <c r="F160" s="106" t="s">
        <v>489</v>
      </c>
      <c r="G160" s="83"/>
    </row>
    <row r="161" spans="1:7" x14ac:dyDescent="0.25">
      <c r="A161" s="89" t="s">
        <v>688</v>
      </c>
      <c r="B161" s="89" t="s">
        <v>689</v>
      </c>
      <c r="C161" s="88">
        <v>0</v>
      </c>
      <c r="D161" s="88">
        <v>0</v>
      </c>
      <c r="F161" s="152">
        <v>0</v>
      </c>
    </row>
    <row r="162" spans="1:7" hidden="1" outlineLevel="1" x14ac:dyDescent="0.25">
      <c r="A162" s="89" t="s">
        <v>690</v>
      </c>
      <c r="B162" s="74"/>
      <c r="C162" s="56"/>
      <c r="D162" s="56"/>
      <c r="E162" s="103"/>
      <c r="F162" s="56"/>
    </row>
    <row r="163" spans="1:7" hidden="1" outlineLevel="1" x14ac:dyDescent="0.25">
      <c r="A163" s="89" t="s">
        <v>691</v>
      </c>
      <c r="B163" s="74"/>
      <c r="C163" s="56"/>
      <c r="D163" s="56"/>
      <c r="E163" s="103"/>
      <c r="F163" s="56"/>
    </row>
    <row r="164" spans="1:7" hidden="1" outlineLevel="1" x14ac:dyDescent="0.25">
      <c r="A164" s="89" t="s">
        <v>692</v>
      </c>
      <c r="B164" s="74"/>
      <c r="E164" s="20"/>
    </row>
    <row r="165" spans="1:7" hidden="1" outlineLevel="1" x14ac:dyDescent="0.25">
      <c r="A165" s="89" t="s">
        <v>693</v>
      </c>
      <c r="C165" s="37"/>
      <c r="E165" s="20"/>
    </row>
    <row r="166" spans="1:7" collapsed="1" x14ac:dyDescent="0.25">
      <c r="A166" s="78"/>
      <c r="B166" s="84"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89" t="s">
        <v>698</v>
      </c>
      <c r="B168" s="30" t="s">
        <v>699</v>
      </c>
      <c r="C168" s="133">
        <v>135.4023115378138</v>
      </c>
      <c r="D168" s="132"/>
      <c r="E168" s="27"/>
      <c r="F168" s="102"/>
      <c r="G168" s="102"/>
    </row>
    <row r="169" spans="1:7" x14ac:dyDescent="0.25">
      <c r="A169" s="27"/>
      <c r="B169" s="55"/>
      <c r="C169" s="132"/>
      <c r="D169" s="132"/>
      <c r="E169" s="27"/>
      <c r="F169" s="102"/>
      <c r="G169" s="102"/>
    </row>
    <row r="170" spans="1:7" x14ac:dyDescent="0.25">
      <c r="B170" s="30" t="s">
        <v>700</v>
      </c>
      <c r="C170" s="132"/>
      <c r="D170" s="132"/>
      <c r="E170" s="27"/>
      <c r="F170" s="102"/>
      <c r="G170" s="102"/>
    </row>
    <row r="171" spans="1:7" x14ac:dyDescent="0.25">
      <c r="A171" s="89" t="s">
        <v>701</v>
      </c>
      <c r="B171" s="89" t="s">
        <v>1127</v>
      </c>
      <c r="C171" s="123">
        <v>934.22931939247133</v>
      </c>
      <c r="D171" s="123">
        <v>18233.414396299999</v>
      </c>
      <c r="E171" s="27"/>
      <c r="F171" s="34">
        <f>IF($C$195=0,"",IF(C171="[for completion]","",C171/$C$195))</f>
        <v>0.21153544510077449</v>
      </c>
      <c r="G171" s="34">
        <f>IF($D$195=0,"",IF(D171="[for completion]","",D171/$D$195))</f>
        <v>0.55901535438625127</v>
      </c>
    </row>
    <row r="172" spans="1:7" x14ac:dyDescent="0.25">
      <c r="A172" s="89" t="s">
        <v>702</v>
      </c>
      <c r="B172" s="89" t="s">
        <v>1128</v>
      </c>
      <c r="C172" s="123">
        <v>2091.952507924972</v>
      </c>
      <c r="D172" s="123">
        <v>12646.21131219</v>
      </c>
      <c r="E172" s="27"/>
      <c r="F172" s="34">
        <f>IF($C$195=0,"",IF(C172="[for completion]","",C172/$C$195))</f>
        <v>0.47367610468633359</v>
      </c>
      <c r="G172" s="34">
        <f>IF($D$195=0,"",IF(D172="[for completion]","",D172/$D$195))</f>
        <v>0.38771818292913207</v>
      </c>
    </row>
    <row r="173" spans="1:7" x14ac:dyDescent="0.25">
      <c r="A173" s="89" t="s">
        <v>703</v>
      </c>
      <c r="B173" s="89" t="s">
        <v>1129</v>
      </c>
      <c r="C173" s="123">
        <v>375.55215381594314</v>
      </c>
      <c r="D173" s="123">
        <v>998.17391727999996</v>
      </c>
      <c r="E173" s="27"/>
      <c r="F173" s="34">
        <f>IF($C$195=0,"",IF(C173="[for completion]","",C173/$C$195))</f>
        <v>8.5035430131513656E-2</v>
      </c>
      <c r="G173" s="34">
        <f t="shared" ref="G173:G176" si="2">IF($D$195=0,"",IF(D173="[for completion]","",D173/$D$195))</f>
        <v>3.0602855503608938E-2</v>
      </c>
    </row>
    <row r="174" spans="1:7" x14ac:dyDescent="0.25">
      <c r="A174" s="89" t="s">
        <v>704</v>
      </c>
      <c r="B174" s="89" t="s">
        <v>1130</v>
      </c>
      <c r="C174" s="123">
        <v>306.20445408903981</v>
      </c>
      <c r="D174" s="123">
        <v>439.12711095999998</v>
      </c>
      <c r="E174" s="27"/>
      <c r="F174" s="34">
        <f>IF($C$195=0,"",IF(C174="[for completion]","",C174/$C$195))</f>
        <v>6.9333186341964309E-2</v>
      </c>
      <c r="G174" s="34">
        <f>IF($D$195=0,"",IF(D174="[for completion]","",D174/$D$195))</f>
        <v>1.3463128310390876E-2</v>
      </c>
    </row>
    <row r="175" spans="1:7" x14ac:dyDescent="0.25">
      <c r="A175" s="89" t="s">
        <v>705</v>
      </c>
      <c r="B175" s="89" t="s">
        <v>1131</v>
      </c>
      <c r="C175" s="123">
        <v>515.21678120199203</v>
      </c>
      <c r="D175" s="123">
        <v>281.09219349</v>
      </c>
      <c r="E175" s="27"/>
      <c r="F175" s="34">
        <f t="shared" ref="F175:F176" si="3">IF($C$195=0,"",IF(C175="[for completion]","",C175/$C$195))</f>
        <v>0.116659377812961</v>
      </c>
      <c r="G175" s="34">
        <f t="shared" si="2"/>
        <v>8.6179608900298754E-3</v>
      </c>
    </row>
    <row r="176" spans="1:7" x14ac:dyDescent="0.25">
      <c r="A176" s="89" t="s">
        <v>706</v>
      </c>
      <c r="B176" s="89" t="s">
        <v>1132</v>
      </c>
      <c r="C176" s="123">
        <v>193.26454219999999</v>
      </c>
      <c r="D176" s="123">
        <v>19</v>
      </c>
      <c r="E176" s="27"/>
      <c r="F176" s="34">
        <f t="shared" si="3"/>
        <v>4.3760455926452987E-2</v>
      </c>
      <c r="G176" s="34">
        <f t="shared" si="2"/>
        <v>5.8251798058700911E-4</v>
      </c>
    </row>
    <row r="177" spans="1:7" x14ac:dyDescent="0.25">
      <c r="A177" s="89" t="s">
        <v>707</v>
      </c>
      <c r="B177" s="30"/>
      <c r="C177" s="123"/>
      <c r="D177" s="123"/>
      <c r="E177" s="27"/>
      <c r="F177" s="34">
        <f t="shared" ref="F177:F194" si="4">IF($C$195=0,"",IF(C177="[for completion]","",C177/$C$195))</f>
        <v>0</v>
      </c>
      <c r="G177" s="34">
        <f t="shared" ref="G177:G194" si="5">IF($D$195=0,"",IF(D177="[for completion]","",D177/$D$195))</f>
        <v>0</v>
      </c>
    </row>
    <row r="178" spans="1:7" x14ac:dyDescent="0.25">
      <c r="A178" s="89" t="s">
        <v>708</v>
      </c>
      <c r="B178" s="30"/>
      <c r="C178" s="123"/>
      <c r="D178" s="123"/>
      <c r="E178" s="27"/>
      <c r="F178" s="34">
        <f t="shared" si="4"/>
        <v>0</v>
      </c>
      <c r="G178" s="34">
        <f t="shared" si="5"/>
        <v>0</v>
      </c>
    </row>
    <row r="179" spans="1:7" x14ac:dyDescent="0.25">
      <c r="A179" s="89" t="s">
        <v>709</v>
      </c>
      <c r="B179" s="30"/>
      <c r="C179" s="123"/>
      <c r="D179" s="123"/>
      <c r="E179" s="27"/>
      <c r="F179" s="34">
        <f t="shared" si="4"/>
        <v>0</v>
      </c>
      <c r="G179" s="34">
        <f t="shared" si="5"/>
        <v>0</v>
      </c>
    </row>
    <row r="180" spans="1:7" x14ac:dyDescent="0.25">
      <c r="A180" s="89" t="s">
        <v>710</v>
      </c>
      <c r="B180" s="30"/>
      <c r="C180" s="123"/>
      <c r="D180" s="123"/>
      <c r="E180" s="30"/>
      <c r="F180" s="34">
        <f t="shared" si="4"/>
        <v>0</v>
      </c>
      <c r="G180" s="34">
        <f t="shared" si="5"/>
        <v>0</v>
      </c>
    </row>
    <row r="181" spans="1:7" x14ac:dyDescent="0.25">
      <c r="A181" s="89" t="s">
        <v>711</v>
      </c>
      <c r="B181" s="30"/>
      <c r="C181" s="123"/>
      <c r="D181" s="123"/>
      <c r="E181" s="30"/>
      <c r="F181" s="34">
        <f t="shared" si="4"/>
        <v>0</v>
      </c>
      <c r="G181" s="34">
        <f t="shared" si="5"/>
        <v>0</v>
      </c>
    </row>
    <row r="182" spans="1:7" x14ac:dyDescent="0.25">
      <c r="A182" s="89" t="s">
        <v>712</v>
      </c>
      <c r="B182" s="30"/>
      <c r="C182" s="123"/>
      <c r="D182" s="123"/>
      <c r="E182" s="30"/>
      <c r="F182" s="34">
        <f t="shared" si="4"/>
        <v>0</v>
      </c>
      <c r="G182" s="34">
        <f t="shared" si="5"/>
        <v>0</v>
      </c>
    </row>
    <row r="183" spans="1:7" x14ac:dyDescent="0.25">
      <c r="A183" s="89" t="s">
        <v>713</v>
      </c>
      <c r="B183" s="30"/>
      <c r="C183" s="123"/>
      <c r="D183" s="123"/>
      <c r="E183" s="30"/>
      <c r="F183" s="34">
        <f t="shared" si="4"/>
        <v>0</v>
      </c>
      <c r="G183" s="34">
        <f t="shared" si="5"/>
        <v>0</v>
      </c>
    </row>
    <row r="184" spans="1:7" x14ac:dyDescent="0.25">
      <c r="A184" s="89" t="s">
        <v>714</v>
      </c>
      <c r="B184" s="30"/>
      <c r="C184" s="123"/>
      <c r="D184" s="123"/>
      <c r="E184" s="30"/>
      <c r="F184" s="34">
        <f t="shared" si="4"/>
        <v>0</v>
      </c>
      <c r="G184" s="34">
        <f t="shared" si="5"/>
        <v>0</v>
      </c>
    </row>
    <row r="185" spans="1:7" x14ac:dyDescent="0.25">
      <c r="A185" s="89" t="s">
        <v>715</v>
      </c>
      <c r="B185" s="30"/>
      <c r="C185" s="123"/>
      <c r="D185" s="123"/>
      <c r="E185" s="30"/>
      <c r="F185" s="34">
        <f t="shared" si="4"/>
        <v>0</v>
      </c>
      <c r="G185" s="34">
        <f t="shared" si="5"/>
        <v>0</v>
      </c>
    </row>
    <row r="186" spans="1:7" x14ac:dyDescent="0.25">
      <c r="A186" s="89" t="s">
        <v>716</v>
      </c>
      <c r="B186" s="30"/>
      <c r="C186" s="123"/>
      <c r="D186" s="123"/>
      <c r="F186" s="34">
        <f t="shared" si="4"/>
        <v>0</v>
      </c>
      <c r="G186" s="34">
        <f t="shared" si="5"/>
        <v>0</v>
      </c>
    </row>
    <row r="187" spans="1:7" x14ac:dyDescent="0.25">
      <c r="A187" s="89" t="s">
        <v>717</v>
      </c>
      <c r="B187" s="30"/>
      <c r="C187" s="123"/>
      <c r="D187" s="123"/>
      <c r="E187" s="43"/>
      <c r="F187" s="34">
        <f t="shared" si="4"/>
        <v>0</v>
      </c>
      <c r="G187" s="34">
        <f t="shared" si="5"/>
        <v>0</v>
      </c>
    </row>
    <row r="188" spans="1:7" x14ac:dyDescent="0.25">
      <c r="A188" s="89" t="s">
        <v>718</v>
      </c>
      <c r="B188" s="30"/>
      <c r="C188" s="123"/>
      <c r="D188" s="123"/>
      <c r="E188" s="43"/>
      <c r="F188" s="34">
        <f t="shared" si="4"/>
        <v>0</v>
      </c>
      <c r="G188" s="34">
        <f t="shared" si="5"/>
        <v>0</v>
      </c>
    </row>
    <row r="189" spans="1:7" x14ac:dyDescent="0.25">
      <c r="A189" s="89" t="s">
        <v>719</v>
      </c>
      <c r="B189" s="30"/>
      <c r="C189" s="123"/>
      <c r="D189" s="123"/>
      <c r="E189" s="43"/>
      <c r="F189" s="34">
        <f t="shared" si="4"/>
        <v>0</v>
      </c>
      <c r="G189" s="34">
        <f t="shared" si="5"/>
        <v>0</v>
      </c>
    </row>
    <row r="190" spans="1:7" x14ac:dyDescent="0.25">
      <c r="A190" s="89" t="s">
        <v>720</v>
      </c>
      <c r="B190" s="30"/>
      <c r="C190" s="123"/>
      <c r="D190" s="123"/>
      <c r="E190" s="43"/>
      <c r="F190" s="34">
        <f t="shared" si="4"/>
        <v>0</v>
      </c>
      <c r="G190" s="34">
        <f t="shared" si="5"/>
        <v>0</v>
      </c>
    </row>
    <row r="191" spans="1:7" x14ac:dyDescent="0.25">
      <c r="A191" s="89" t="s">
        <v>721</v>
      </c>
      <c r="B191" s="30"/>
      <c r="C191" s="123"/>
      <c r="D191" s="123"/>
      <c r="E191" s="43"/>
      <c r="F191" s="34">
        <f t="shared" si="4"/>
        <v>0</v>
      </c>
      <c r="G191" s="34">
        <f t="shared" si="5"/>
        <v>0</v>
      </c>
    </row>
    <row r="192" spans="1:7" x14ac:dyDescent="0.25">
      <c r="A192" s="89" t="s">
        <v>722</v>
      </c>
      <c r="B192" s="30"/>
      <c r="C192" s="123"/>
      <c r="D192" s="123"/>
      <c r="E192" s="43"/>
      <c r="F192" s="34">
        <f t="shared" si="4"/>
        <v>0</v>
      </c>
      <c r="G192" s="34">
        <f t="shared" si="5"/>
        <v>0</v>
      </c>
    </row>
    <row r="193" spans="1:7" x14ac:dyDescent="0.25">
      <c r="A193" s="89" t="s">
        <v>723</v>
      </c>
      <c r="B193" s="30"/>
      <c r="C193" s="123"/>
      <c r="D193" s="123"/>
      <c r="E193" s="43"/>
      <c r="F193" s="34">
        <f t="shared" si="4"/>
        <v>0</v>
      </c>
      <c r="G193" s="34">
        <f t="shared" si="5"/>
        <v>0</v>
      </c>
    </row>
    <row r="194" spans="1:7" x14ac:dyDescent="0.25">
      <c r="A194" s="89" t="s">
        <v>724</v>
      </c>
      <c r="B194" s="30"/>
      <c r="C194" s="123"/>
      <c r="D194" s="123"/>
      <c r="E194" s="43"/>
      <c r="F194" s="34">
        <f t="shared" si="4"/>
        <v>0</v>
      </c>
      <c r="G194" s="34">
        <f t="shared" si="5"/>
        <v>0</v>
      </c>
    </row>
    <row r="195" spans="1:7" x14ac:dyDescent="0.25">
      <c r="A195" s="89" t="s">
        <v>725</v>
      </c>
      <c r="B195" s="35" t="s">
        <v>91</v>
      </c>
      <c r="C195" s="123">
        <f>SUM(C171:C194)</f>
        <v>4416.4197586244181</v>
      </c>
      <c r="D195" s="123">
        <f>SUM(D171:D194)</f>
        <v>32617.018930219998</v>
      </c>
      <c r="E195" s="43"/>
      <c r="F195" s="107">
        <f>SUM(F171:F194)</f>
        <v>1</v>
      </c>
      <c r="G195" s="107">
        <f>SUM(G171:G194)</f>
        <v>1</v>
      </c>
    </row>
    <row r="196" spans="1:7" x14ac:dyDescent="0.25">
      <c r="A196" s="80"/>
      <c r="B196" s="81" t="s">
        <v>726</v>
      </c>
      <c r="C196" s="80" t="s">
        <v>695</v>
      </c>
      <c r="D196" s="80" t="s">
        <v>696</v>
      </c>
      <c r="E196" s="82"/>
      <c r="F196" s="80" t="s">
        <v>522</v>
      </c>
      <c r="G196" s="80" t="s">
        <v>697</v>
      </c>
    </row>
    <row r="197" spans="1:7" x14ac:dyDescent="0.25">
      <c r="A197" s="89" t="s">
        <v>727</v>
      </c>
      <c r="B197" s="89" t="s">
        <v>728</v>
      </c>
      <c r="C197" s="88">
        <v>0.595943</v>
      </c>
      <c r="F197" s="56"/>
      <c r="G197" s="56"/>
    </row>
    <row r="198" spans="1:7" x14ac:dyDescent="0.25">
      <c r="F198" s="56"/>
      <c r="G198" s="56"/>
    </row>
    <row r="199" spans="1:7" x14ac:dyDescent="0.25">
      <c r="B199" s="30" t="s">
        <v>729</v>
      </c>
      <c r="F199" s="56"/>
      <c r="G199" s="56"/>
    </row>
    <row r="200" spans="1:7" x14ac:dyDescent="0.25">
      <c r="A200" s="89" t="s">
        <v>730</v>
      </c>
      <c r="B200" s="89" t="s">
        <v>731</v>
      </c>
      <c r="C200" s="128">
        <v>1178.3500387456399</v>
      </c>
      <c r="D200" s="123">
        <v>10156.501376210001</v>
      </c>
      <c r="F200" s="34">
        <f>IF($C$208=0,"",IF(C200="[for completion]","",C200/$C$208))</f>
        <v>0.26681115092027857</v>
      </c>
      <c r="G200" s="34">
        <f>IF($D$208=0,"",IF(D200="[for completion]","",D200/$D$208))</f>
        <v>0.31138656165784356</v>
      </c>
    </row>
    <row r="201" spans="1:7" x14ac:dyDescent="0.25">
      <c r="A201" s="89" t="s">
        <v>732</v>
      </c>
      <c r="B201" s="89" t="s">
        <v>733</v>
      </c>
      <c r="C201" s="128">
        <v>503.0056076956057</v>
      </c>
      <c r="D201" s="123">
        <v>4052.6190122500002</v>
      </c>
      <c r="F201" s="34">
        <f t="shared" ref="F201:F207" si="6">IF($C$208=0,"",IF(C201="[for completion]","",C201/$C$208))</f>
        <v>0.11389442924063831</v>
      </c>
      <c r="G201" s="34">
        <f t="shared" ref="G201:G207" si="7">IF($D$208=0,"",IF(D201="[for completion]","",D201/$D$208))</f>
        <v>0.12424860226865206</v>
      </c>
    </row>
    <row r="202" spans="1:7" x14ac:dyDescent="0.25">
      <c r="A202" s="89" t="s">
        <v>734</v>
      </c>
      <c r="B202" s="89" t="s">
        <v>735</v>
      </c>
      <c r="C202" s="128">
        <v>578.45836432141141</v>
      </c>
      <c r="D202" s="123">
        <v>4167.2601189500001</v>
      </c>
      <c r="F202" s="34">
        <f t="shared" si="6"/>
        <v>0.13097902734263281</v>
      </c>
      <c r="G202" s="34">
        <f t="shared" si="7"/>
        <v>0.12776336574060701</v>
      </c>
    </row>
    <row r="203" spans="1:7" x14ac:dyDescent="0.25">
      <c r="A203" s="89" t="s">
        <v>736</v>
      </c>
      <c r="B203" s="89" t="s">
        <v>737</v>
      </c>
      <c r="C203" s="128">
        <v>627.03723043944228</v>
      </c>
      <c r="D203" s="123">
        <v>4293.90120415</v>
      </c>
      <c r="F203" s="34">
        <f t="shared" si="6"/>
        <v>0.14197863081627582</v>
      </c>
      <c r="G203" s="34">
        <f t="shared" si="7"/>
        <v>0.13164603464639918</v>
      </c>
    </row>
    <row r="204" spans="1:7" x14ac:dyDescent="0.25">
      <c r="A204" s="89" t="s">
        <v>738</v>
      </c>
      <c r="B204" s="89" t="s">
        <v>739</v>
      </c>
      <c r="C204" s="128">
        <v>583.40455626322057</v>
      </c>
      <c r="D204" s="123">
        <v>3526.4759352599999</v>
      </c>
      <c r="F204" s="34">
        <f t="shared" si="6"/>
        <v>0.13209898246740331</v>
      </c>
      <c r="G204" s="34">
        <f t="shared" si="7"/>
        <v>0.10811766528401784</v>
      </c>
    </row>
    <row r="205" spans="1:7" x14ac:dyDescent="0.25">
      <c r="A205" s="89" t="s">
        <v>740</v>
      </c>
      <c r="B205" s="89" t="s">
        <v>741</v>
      </c>
      <c r="C205" s="128">
        <v>388.29666526549954</v>
      </c>
      <c r="D205" s="123">
        <v>2460.32285108</v>
      </c>
      <c r="F205" s="34">
        <f t="shared" si="6"/>
        <v>8.7921141215626261E-2</v>
      </c>
      <c r="G205" s="34">
        <f t="shared" si="7"/>
        <v>7.5430647305431267E-2</v>
      </c>
    </row>
    <row r="206" spans="1:7" x14ac:dyDescent="0.25">
      <c r="A206" s="89" t="s">
        <v>742</v>
      </c>
      <c r="B206" s="89" t="s">
        <v>743</v>
      </c>
      <c r="C206" s="128">
        <v>265.21933408000001</v>
      </c>
      <c r="D206" s="123">
        <v>1745.5304066000001</v>
      </c>
      <c r="F206" s="34">
        <f t="shared" si="6"/>
        <v>6.0053017732763662E-2</v>
      </c>
      <c r="G206" s="34">
        <f t="shared" si="7"/>
        <v>5.3515939342413305E-2</v>
      </c>
    </row>
    <row r="207" spans="1:7" x14ac:dyDescent="0.25">
      <c r="A207" s="89" t="s">
        <v>744</v>
      </c>
      <c r="B207" s="89" t="s">
        <v>745</v>
      </c>
      <c r="C207" s="128">
        <v>292.64796181359907</v>
      </c>
      <c r="D207" s="123">
        <v>2214.4080257199998</v>
      </c>
      <c r="F207" s="34">
        <f t="shared" si="6"/>
        <v>6.6263620264381318E-2</v>
      </c>
      <c r="G207" s="34">
        <f t="shared" si="7"/>
        <v>6.7891183754635778E-2</v>
      </c>
    </row>
    <row r="208" spans="1:7" x14ac:dyDescent="0.25">
      <c r="A208" s="89" t="s">
        <v>746</v>
      </c>
      <c r="B208" s="35" t="s">
        <v>91</v>
      </c>
      <c r="C208" s="128">
        <f>SUM(C200:C207)</f>
        <v>4416.4197586244181</v>
      </c>
      <c r="D208" s="123">
        <f>SUM(D200:D207)</f>
        <v>32617.018930220001</v>
      </c>
      <c r="F208" s="88">
        <f>SUM(F200:F207)</f>
        <v>1</v>
      </c>
      <c r="G208" s="88">
        <f>SUM(G200:G207)</f>
        <v>0.99999999999999989</v>
      </c>
    </row>
    <row r="209" spans="1:7" ht="45" hidden="1" customHeight="1" outlineLevel="1" x14ac:dyDescent="0.25">
      <c r="A209" s="89" t="s">
        <v>747</v>
      </c>
      <c r="B209" s="37" t="s">
        <v>748</v>
      </c>
      <c r="C209" s="136"/>
      <c r="D209" s="123"/>
      <c r="F209" s="34">
        <f t="shared" ref="F209:F214" si="8">IF($C$208=0,"",IF(C209="[for completion]","",C209/$C$208))</f>
        <v>0</v>
      </c>
      <c r="G209" s="34">
        <f t="shared" ref="G209:G214" si="9">IF($D$208=0,"",IF(D209="[for completion]","",D209/$D$208))</f>
        <v>0</v>
      </c>
    </row>
    <row r="210" spans="1:7" hidden="1" outlineLevel="1" x14ac:dyDescent="0.25">
      <c r="A210" s="89" t="s">
        <v>749</v>
      </c>
      <c r="B210" s="37" t="s">
        <v>750</v>
      </c>
      <c r="C210" s="91"/>
      <c r="D210" s="123"/>
      <c r="F210" s="34">
        <f t="shared" si="8"/>
        <v>0</v>
      </c>
      <c r="G210" s="34">
        <f t="shared" si="9"/>
        <v>0</v>
      </c>
    </row>
    <row r="211" spans="1:7" hidden="1" outlineLevel="1" x14ac:dyDescent="0.25">
      <c r="A211" s="89" t="s">
        <v>751</v>
      </c>
      <c r="B211" s="37" t="s">
        <v>752</v>
      </c>
      <c r="C211" s="91"/>
      <c r="D211" s="123"/>
      <c r="F211" s="34">
        <f t="shared" si="8"/>
        <v>0</v>
      </c>
      <c r="G211" s="34">
        <f t="shared" si="9"/>
        <v>0</v>
      </c>
    </row>
    <row r="212" spans="1:7" hidden="1" outlineLevel="1" x14ac:dyDescent="0.25">
      <c r="A212" s="89" t="s">
        <v>753</v>
      </c>
      <c r="B212" s="37" t="s">
        <v>754</v>
      </c>
      <c r="C212" s="91"/>
      <c r="D212" s="123"/>
      <c r="F212" s="34">
        <f t="shared" si="8"/>
        <v>0</v>
      </c>
      <c r="G212" s="34">
        <f t="shared" si="9"/>
        <v>0</v>
      </c>
    </row>
    <row r="213" spans="1:7" hidden="1" outlineLevel="1" x14ac:dyDescent="0.25">
      <c r="A213" s="89" t="s">
        <v>755</v>
      </c>
      <c r="B213" s="37" t="s">
        <v>756</v>
      </c>
      <c r="C213" s="91"/>
      <c r="D213" s="123"/>
      <c r="F213" s="34">
        <f t="shared" si="8"/>
        <v>0</v>
      </c>
      <c r="G213" s="34">
        <f t="shared" si="9"/>
        <v>0</v>
      </c>
    </row>
    <row r="214" spans="1:7" hidden="1" outlineLevel="1" x14ac:dyDescent="0.25">
      <c r="A214" s="89" t="s">
        <v>757</v>
      </c>
      <c r="B214" s="37" t="s">
        <v>758</v>
      </c>
      <c r="C214" s="91"/>
      <c r="D214" s="123"/>
      <c r="F214" s="34">
        <f t="shared" si="8"/>
        <v>0</v>
      </c>
      <c r="G214" s="34">
        <f t="shared" si="9"/>
        <v>0</v>
      </c>
    </row>
    <row r="215" spans="1:7" hidden="1" outlineLevel="1" x14ac:dyDescent="0.25">
      <c r="A215" s="89" t="s">
        <v>759</v>
      </c>
      <c r="B215" s="37"/>
      <c r="F215" s="34"/>
      <c r="G215" s="34"/>
    </row>
    <row r="216" spans="1:7" hidden="1" outlineLevel="1" x14ac:dyDescent="0.25">
      <c r="A216" s="89" t="s">
        <v>760</v>
      </c>
      <c r="B216" s="37"/>
      <c r="F216" s="34"/>
      <c r="G216" s="34"/>
    </row>
    <row r="217" spans="1:7" hidden="1" outlineLevel="1" x14ac:dyDescent="0.25">
      <c r="A217" s="89"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89" t="s">
        <v>763</v>
      </c>
      <c r="B219" s="89" t="s">
        <v>728</v>
      </c>
      <c r="C219" s="56" t="s">
        <v>960</v>
      </c>
      <c r="G219" s="89"/>
    </row>
    <row r="220" spans="1:7" x14ac:dyDescent="0.25">
      <c r="G220" s="89"/>
    </row>
    <row r="221" spans="1:7" x14ac:dyDescent="0.25">
      <c r="B221" s="30" t="s">
        <v>729</v>
      </c>
      <c r="F221" s="56"/>
      <c r="G221" s="56"/>
    </row>
    <row r="222" spans="1:7" x14ac:dyDescent="0.25">
      <c r="A222" s="89" t="s">
        <v>764</v>
      </c>
      <c r="B222" s="89" t="s">
        <v>731</v>
      </c>
      <c r="C222" s="56" t="s">
        <v>960</v>
      </c>
      <c r="D222" s="56" t="s">
        <v>960</v>
      </c>
      <c r="F222" s="34" t="str">
        <f>IF($C$230=0,"",IF(C222="[Mark as ND1 if not relevant]","",C222/$C$230))</f>
        <v/>
      </c>
      <c r="G222" s="34" t="str">
        <f>IF($D$230=0,"",IF(D222="[Mark as ND1 if not relevant]","",D222/$D$230))</f>
        <v/>
      </c>
    </row>
    <row r="223" spans="1:7" x14ac:dyDescent="0.25">
      <c r="A223" s="89" t="s">
        <v>765</v>
      </c>
      <c r="B223" s="89" t="s">
        <v>733</v>
      </c>
      <c r="C223" s="56" t="s">
        <v>960</v>
      </c>
      <c r="D223" s="56" t="s">
        <v>960</v>
      </c>
      <c r="F223" s="34" t="str">
        <f t="shared" ref="F223:F229" si="10">IF($C$230=0,"",IF(C223="[Mark as ND1 if not relevant]","",C223/$C$230))</f>
        <v/>
      </c>
      <c r="G223" s="34" t="str">
        <f t="shared" ref="G223:G229" si="11">IF($D$230=0,"",IF(D223="[Mark as ND1 if not relevant]","",D223/$D$230))</f>
        <v/>
      </c>
    </row>
    <row r="224" spans="1:7" x14ac:dyDescent="0.25">
      <c r="A224" s="89" t="s">
        <v>766</v>
      </c>
      <c r="B224" s="89" t="s">
        <v>735</v>
      </c>
      <c r="C224" s="56" t="s">
        <v>960</v>
      </c>
      <c r="D224" s="56" t="s">
        <v>960</v>
      </c>
      <c r="F224" s="34" t="str">
        <f t="shared" si="10"/>
        <v/>
      </c>
      <c r="G224" s="34" t="str">
        <f t="shared" si="11"/>
        <v/>
      </c>
    </row>
    <row r="225" spans="1:7" x14ac:dyDescent="0.25">
      <c r="A225" s="89" t="s">
        <v>767</v>
      </c>
      <c r="B225" s="89" t="s">
        <v>737</v>
      </c>
      <c r="C225" s="56" t="s">
        <v>960</v>
      </c>
      <c r="D225" s="56" t="s">
        <v>960</v>
      </c>
      <c r="F225" s="34" t="str">
        <f t="shared" si="10"/>
        <v/>
      </c>
      <c r="G225" s="34" t="str">
        <f t="shared" si="11"/>
        <v/>
      </c>
    </row>
    <row r="226" spans="1:7" x14ac:dyDescent="0.25">
      <c r="A226" s="89" t="s">
        <v>768</v>
      </c>
      <c r="B226" s="89" t="s">
        <v>739</v>
      </c>
      <c r="C226" s="56" t="s">
        <v>960</v>
      </c>
      <c r="D226" s="56" t="s">
        <v>960</v>
      </c>
      <c r="F226" s="34" t="str">
        <f t="shared" si="10"/>
        <v/>
      </c>
      <c r="G226" s="34" t="str">
        <f t="shared" si="11"/>
        <v/>
      </c>
    </row>
    <row r="227" spans="1:7" x14ac:dyDescent="0.25">
      <c r="A227" s="89" t="s">
        <v>769</v>
      </c>
      <c r="B227" s="89" t="s">
        <v>741</v>
      </c>
      <c r="C227" s="56" t="s">
        <v>960</v>
      </c>
      <c r="D227" s="56" t="s">
        <v>960</v>
      </c>
      <c r="F227" s="34" t="str">
        <f t="shared" si="10"/>
        <v/>
      </c>
      <c r="G227" s="34" t="str">
        <f t="shared" si="11"/>
        <v/>
      </c>
    </row>
    <row r="228" spans="1:7" x14ac:dyDescent="0.25">
      <c r="A228" s="89" t="s">
        <v>770</v>
      </c>
      <c r="B228" s="89" t="s">
        <v>743</v>
      </c>
      <c r="C228" s="56" t="s">
        <v>960</v>
      </c>
      <c r="D228" s="56" t="s">
        <v>960</v>
      </c>
      <c r="F228" s="34" t="str">
        <f t="shared" si="10"/>
        <v/>
      </c>
      <c r="G228" s="34" t="str">
        <f t="shared" si="11"/>
        <v/>
      </c>
    </row>
    <row r="229" spans="1:7" x14ac:dyDescent="0.25">
      <c r="A229" s="89" t="s">
        <v>771</v>
      </c>
      <c r="B229" s="89" t="s">
        <v>745</v>
      </c>
      <c r="C229" s="56" t="s">
        <v>960</v>
      </c>
      <c r="D229" s="56" t="s">
        <v>960</v>
      </c>
      <c r="F229" s="34" t="str">
        <f t="shared" si="10"/>
        <v/>
      </c>
      <c r="G229" s="34" t="str">
        <f t="shared" si="11"/>
        <v/>
      </c>
    </row>
    <row r="230" spans="1:7" x14ac:dyDescent="0.25">
      <c r="A230" s="89" t="s">
        <v>772</v>
      </c>
      <c r="B230" s="35" t="s">
        <v>91</v>
      </c>
      <c r="C230" s="89">
        <f>SUM(C222:C229)</f>
        <v>0</v>
      </c>
      <c r="D230" s="89">
        <f>SUM(D222:D229)</f>
        <v>0</v>
      </c>
      <c r="F230" s="88">
        <f>SUM(F222:F229)</f>
        <v>0</v>
      </c>
      <c r="G230" s="88">
        <f>SUM(G222:G229)</f>
        <v>0</v>
      </c>
    </row>
    <row r="231" spans="1:7" hidden="1" outlineLevel="1" x14ac:dyDescent="0.25">
      <c r="A231" s="89" t="s">
        <v>773</v>
      </c>
      <c r="B231" s="37" t="s">
        <v>748</v>
      </c>
      <c r="F231" s="34" t="str">
        <f t="shared" ref="F231:F236" si="12">IF($C$230=0,"",IF(C231="[for completion]","",C231/$C$230))</f>
        <v/>
      </c>
      <c r="G231" s="34" t="str">
        <f t="shared" ref="G231:G236" si="13">IF($D$230=0,"",IF(D231="[for completion]","",D231/$D$230))</f>
        <v/>
      </c>
    </row>
    <row r="232" spans="1:7" hidden="1" outlineLevel="1" x14ac:dyDescent="0.25">
      <c r="A232" s="89" t="s">
        <v>774</v>
      </c>
      <c r="B232" s="37" t="s">
        <v>750</v>
      </c>
      <c r="F232" s="34" t="str">
        <f t="shared" si="12"/>
        <v/>
      </c>
      <c r="G232" s="34" t="str">
        <f t="shared" si="13"/>
        <v/>
      </c>
    </row>
    <row r="233" spans="1:7" hidden="1" outlineLevel="1" x14ac:dyDescent="0.25">
      <c r="A233" s="89" t="s">
        <v>775</v>
      </c>
      <c r="B233" s="37" t="s">
        <v>752</v>
      </c>
      <c r="F233" s="34" t="str">
        <f t="shared" si="12"/>
        <v/>
      </c>
      <c r="G233" s="34" t="str">
        <f t="shared" si="13"/>
        <v/>
      </c>
    </row>
    <row r="234" spans="1:7" hidden="1" outlineLevel="1" x14ac:dyDescent="0.25">
      <c r="A234" s="89" t="s">
        <v>776</v>
      </c>
      <c r="B234" s="37" t="s">
        <v>754</v>
      </c>
      <c r="F234" s="34" t="str">
        <f t="shared" si="12"/>
        <v/>
      </c>
      <c r="G234" s="34" t="str">
        <f t="shared" si="13"/>
        <v/>
      </c>
    </row>
    <row r="235" spans="1:7" hidden="1" outlineLevel="1" x14ac:dyDescent="0.25">
      <c r="A235" s="89" t="s">
        <v>777</v>
      </c>
      <c r="B235" s="37" t="s">
        <v>756</v>
      </c>
      <c r="F235" s="34" t="str">
        <f t="shared" si="12"/>
        <v/>
      </c>
      <c r="G235" s="34" t="str">
        <f t="shared" si="13"/>
        <v/>
      </c>
    </row>
    <row r="236" spans="1:7" hidden="1" outlineLevel="1" x14ac:dyDescent="0.25">
      <c r="A236" s="89" t="s">
        <v>778</v>
      </c>
      <c r="B236" s="37" t="s">
        <v>758</v>
      </c>
      <c r="F236" s="34" t="str">
        <f t="shared" si="12"/>
        <v/>
      </c>
      <c r="G236" s="34" t="str">
        <f t="shared" si="13"/>
        <v/>
      </c>
    </row>
    <row r="237" spans="1:7" hidden="1" outlineLevel="1" x14ac:dyDescent="0.25">
      <c r="A237" s="89" t="s">
        <v>779</v>
      </c>
      <c r="B237" s="37"/>
      <c r="F237" s="34"/>
      <c r="G237" s="34"/>
    </row>
    <row r="238" spans="1:7" hidden="1" outlineLevel="1" x14ac:dyDescent="0.25">
      <c r="A238" s="89" t="s">
        <v>780</v>
      </c>
      <c r="B238" s="37"/>
      <c r="F238" s="34"/>
      <c r="G238" s="34"/>
    </row>
    <row r="239" spans="1:7" hidden="1" outlineLevel="1" x14ac:dyDescent="0.25">
      <c r="A239" s="89" t="s">
        <v>781</v>
      </c>
      <c r="B239" s="37"/>
      <c r="F239" s="34"/>
      <c r="G239" s="34"/>
    </row>
    <row r="240" spans="1:7" collapsed="1" x14ac:dyDescent="0.25">
      <c r="A240" s="80"/>
      <c r="B240" s="81" t="s">
        <v>782</v>
      </c>
      <c r="C240" s="80" t="s">
        <v>522</v>
      </c>
      <c r="D240" s="80"/>
      <c r="E240" s="82"/>
      <c r="F240" s="80"/>
      <c r="G240" s="80"/>
    </row>
    <row r="241" spans="1:14" x14ac:dyDescent="0.25">
      <c r="A241" s="89" t="s">
        <v>783</v>
      </c>
      <c r="B241" s="89" t="s">
        <v>784</v>
      </c>
      <c r="C241" s="89" t="s">
        <v>966</v>
      </c>
      <c r="E241" s="43"/>
      <c r="F241" s="43"/>
      <c r="G241" s="43"/>
    </row>
    <row r="242" spans="1:14" x14ac:dyDescent="0.25">
      <c r="A242" s="89" t="s">
        <v>785</v>
      </c>
      <c r="B242" s="89" t="s">
        <v>786</v>
      </c>
      <c r="C242" s="89" t="s">
        <v>966</v>
      </c>
      <c r="E242" s="43"/>
      <c r="F242" s="43"/>
    </row>
    <row r="243" spans="1:14" x14ac:dyDescent="0.25">
      <c r="A243" s="89" t="s">
        <v>787</v>
      </c>
      <c r="B243" s="89" t="s">
        <v>788</v>
      </c>
      <c r="C243" s="89" t="s">
        <v>966</v>
      </c>
      <c r="E243" s="43"/>
      <c r="F243" s="43"/>
    </row>
    <row r="244" spans="1:14" x14ac:dyDescent="0.25">
      <c r="A244" s="89" t="s">
        <v>789</v>
      </c>
      <c r="B244" s="30" t="s">
        <v>1112</v>
      </c>
      <c r="C244" s="89" t="s">
        <v>966</v>
      </c>
      <c r="D244" s="27"/>
      <c r="E244" s="27"/>
      <c r="F244" s="39"/>
      <c r="G244" s="39"/>
      <c r="H244" s="20"/>
      <c r="I244" s="89"/>
      <c r="J244" s="89"/>
      <c r="K244" s="89"/>
      <c r="L244" s="20"/>
      <c r="M244" s="20"/>
      <c r="N244" s="20"/>
    </row>
    <row r="245" spans="1:14" x14ac:dyDescent="0.25">
      <c r="A245" s="89" t="s">
        <v>1117</v>
      </c>
      <c r="B245" s="89" t="s">
        <v>89</v>
      </c>
      <c r="C245" s="89" t="s">
        <v>966</v>
      </c>
      <c r="E245" s="43"/>
      <c r="F245" s="43"/>
    </row>
    <row r="246" spans="1:14" hidden="1" outlineLevel="1" x14ac:dyDescent="0.25">
      <c r="A246" s="89" t="s">
        <v>790</v>
      </c>
      <c r="B246" s="37" t="s">
        <v>791</v>
      </c>
      <c r="C246" s="88"/>
      <c r="E246" s="43"/>
      <c r="F246" s="43"/>
    </row>
    <row r="247" spans="1:14" hidden="1" outlineLevel="1" x14ac:dyDescent="0.25">
      <c r="A247" s="89" t="s">
        <v>792</v>
      </c>
      <c r="B247" s="37" t="s">
        <v>793</v>
      </c>
      <c r="C247" s="140"/>
      <c r="E247" s="43"/>
      <c r="F247" s="43"/>
    </row>
    <row r="248" spans="1:14" hidden="1" outlineLevel="1" x14ac:dyDescent="0.25">
      <c r="A248" s="89" t="s">
        <v>794</v>
      </c>
      <c r="B248" s="37" t="s">
        <v>795</v>
      </c>
      <c r="E248" s="43"/>
      <c r="F248" s="43"/>
    </row>
    <row r="249" spans="1:14" hidden="1" outlineLevel="1" x14ac:dyDescent="0.25">
      <c r="A249" s="89" t="s">
        <v>796</v>
      </c>
      <c r="B249" s="37" t="s">
        <v>797</v>
      </c>
      <c r="E249" s="43"/>
      <c r="F249" s="43"/>
    </row>
    <row r="250" spans="1:14" hidden="1" outlineLevel="1" x14ac:dyDescent="0.25">
      <c r="A250" s="89" t="s">
        <v>798</v>
      </c>
      <c r="B250" s="37" t="s">
        <v>799</v>
      </c>
      <c r="E250" s="43"/>
      <c r="F250" s="43"/>
    </row>
    <row r="251" spans="1:14" hidden="1" outlineLevel="1" x14ac:dyDescent="0.25">
      <c r="A251" s="89" t="s">
        <v>800</v>
      </c>
      <c r="B251" s="37" t="s">
        <v>93</v>
      </c>
      <c r="E251" s="43"/>
      <c r="F251" s="43"/>
    </row>
    <row r="252" spans="1:14" hidden="1" outlineLevel="1" x14ac:dyDescent="0.25">
      <c r="A252" s="89" t="s">
        <v>801</v>
      </c>
      <c r="B252" s="37" t="s">
        <v>93</v>
      </c>
      <c r="E252" s="43"/>
      <c r="F252" s="43"/>
    </row>
    <row r="253" spans="1:14" hidden="1" outlineLevel="1" x14ac:dyDescent="0.25">
      <c r="A253" s="89" t="s">
        <v>802</v>
      </c>
      <c r="B253" s="37" t="s">
        <v>93</v>
      </c>
      <c r="E253" s="43"/>
      <c r="F253" s="43"/>
    </row>
    <row r="254" spans="1:14" hidden="1" outlineLevel="1" x14ac:dyDescent="0.25">
      <c r="A254" s="89" t="s">
        <v>803</v>
      </c>
      <c r="B254" s="37" t="s">
        <v>93</v>
      </c>
      <c r="E254" s="43"/>
      <c r="F254" s="43"/>
    </row>
    <row r="255" spans="1:14" hidden="1" outlineLevel="1" x14ac:dyDescent="0.25">
      <c r="A255" s="89" t="s">
        <v>804</v>
      </c>
      <c r="B255" s="37" t="s">
        <v>93</v>
      </c>
      <c r="E255" s="43"/>
      <c r="F255" s="43"/>
    </row>
    <row r="256" spans="1:14" hidden="1" outlineLevel="1" x14ac:dyDescent="0.25">
      <c r="A256" s="89"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89" t="s">
        <v>7</v>
      </c>
      <c r="B258" s="89" t="s">
        <v>1113</v>
      </c>
      <c r="C258" s="89" t="s">
        <v>963</v>
      </c>
      <c r="E258" s="20"/>
      <c r="F258" s="20"/>
    </row>
    <row r="259" spans="1:7" x14ac:dyDescent="0.25">
      <c r="A259" s="89" t="s">
        <v>807</v>
      </c>
      <c r="B259" s="89" t="s">
        <v>808</v>
      </c>
      <c r="C259" s="89" t="s">
        <v>963</v>
      </c>
      <c r="E259" s="20"/>
      <c r="F259" s="20"/>
    </row>
    <row r="260" spans="1:7" x14ac:dyDescent="0.25">
      <c r="A260" s="89" t="s">
        <v>809</v>
      </c>
      <c r="B260" s="89" t="s">
        <v>89</v>
      </c>
      <c r="C260" s="89" t="s">
        <v>963</v>
      </c>
      <c r="E260" s="20"/>
      <c r="F260" s="20"/>
    </row>
    <row r="261" spans="1:7" hidden="1" outlineLevel="1" x14ac:dyDescent="0.25">
      <c r="A261" s="89" t="s">
        <v>810</v>
      </c>
      <c r="E261" s="20"/>
      <c r="F261" s="20"/>
    </row>
    <row r="262" spans="1:7" hidden="1" outlineLevel="1" x14ac:dyDescent="0.25">
      <c r="A262" s="89" t="s">
        <v>811</v>
      </c>
      <c r="E262" s="20"/>
      <c r="F262" s="20"/>
    </row>
    <row r="263" spans="1:7" hidden="1" outlineLevel="1" x14ac:dyDescent="0.25">
      <c r="A263" s="89" t="s">
        <v>812</v>
      </c>
      <c r="E263" s="20"/>
      <c r="F263" s="20"/>
    </row>
    <row r="264" spans="1:7" hidden="1" outlineLevel="1" x14ac:dyDescent="0.25">
      <c r="A264" s="89" t="s">
        <v>813</v>
      </c>
      <c r="E264" s="20"/>
      <c r="F264" s="20"/>
    </row>
    <row r="265" spans="1:7" hidden="1" outlineLevel="1" x14ac:dyDescent="0.25">
      <c r="A265" s="89" t="s">
        <v>814</v>
      </c>
      <c r="E265" s="20"/>
      <c r="F265" s="20"/>
    </row>
    <row r="266" spans="1:7" hidden="1" outlineLevel="1" x14ac:dyDescent="0.25">
      <c r="A266" s="89" t="s">
        <v>815</v>
      </c>
      <c r="E266" s="20"/>
      <c r="F266" s="20"/>
    </row>
    <row r="267" spans="1:7" collapsed="1" x14ac:dyDescent="0.25">
      <c r="A267" s="78"/>
      <c r="B267" s="150"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89" t="s">
        <v>818</v>
      </c>
      <c r="B269" s="89" t="s">
        <v>699</v>
      </c>
      <c r="C269" s="127">
        <v>260.01466520313772</v>
      </c>
      <c r="D269" s="27"/>
      <c r="E269" s="27"/>
      <c r="F269" s="39"/>
      <c r="G269" s="39"/>
    </row>
    <row r="270" spans="1:7" x14ac:dyDescent="0.25">
      <c r="A270" s="27"/>
      <c r="C270" s="127"/>
      <c r="D270" s="27"/>
      <c r="E270" s="27"/>
      <c r="F270" s="39"/>
      <c r="G270" s="39"/>
    </row>
    <row r="271" spans="1:7" x14ac:dyDescent="0.25">
      <c r="B271" s="89" t="s">
        <v>700</v>
      </c>
      <c r="C271" s="127"/>
      <c r="D271" s="27"/>
      <c r="E271" s="27"/>
      <c r="F271" s="39"/>
      <c r="G271" s="39"/>
    </row>
    <row r="272" spans="1:7" x14ac:dyDescent="0.25">
      <c r="A272" s="89" t="s">
        <v>819</v>
      </c>
      <c r="B272" s="89" t="s">
        <v>1127</v>
      </c>
      <c r="C272" s="128">
        <v>93.928397313440513</v>
      </c>
      <c r="D272" s="123">
        <v>1879.67597843</v>
      </c>
      <c r="E272" s="27"/>
      <c r="F272" s="34">
        <f>IF($C$296=0,"",IF(C272="[for completion]","",C272/$C$296))</f>
        <v>9.8673739073026054E-2</v>
      </c>
      <c r="G272" s="34">
        <f t="shared" ref="G272:G277" si="14">IF($D$296=0,"",IF(D272="[for completion]","",D272/$D$296))</f>
        <v>0.51343504448599109</v>
      </c>
    </row>
    <row r="273" spans="1:7" x14ac:dyDescent="0.25">
      <c r="A273" s="89" t="s">
        <v>820</v>
      </c>
      <c r="B273" s="89" t="s">
        <v>1128</v>
      </c>
      <c r="C273" s="128">
        <v>203.12147372183949</v>
      </c>
      <c r="D273" s="123">
        <v>1146.17173235</v>
      </c>
      <c r="E273" s="27"/>
      <c r="F273" s="34">
        <f t="shared" ref="F273:F277" si="15">IF($C$296=0,"",IF(C273="[for completion]","",C273/$C$296))</f>
        <v>0.21338334168818321</v>
      </c>
      <c r="G273" s="34">
        <f t="shared" si="14"/>
        <v>0.31307775443256969</v>
      </c>
    </row>
    <row r="274" spans="1:7" x14ac:dyDescent="0.25">
      <c r="A274" s="89" t="s">
        <v>821</v>
      </c>
      <c r="B274" s="89" t="s">
        <v>1129</v>
      </c>
      <c r="C274" s="128">
        <v>108.97929221185288</v>
      </c>
      <c r="D274" s="123">
        <v>274.47791734999998</v>
      </c>
      <c r="E274" s="27"/>
      <c r="F274" s="34">
        <f t="shared" si="15"/>
        <v>0.11448501786090513</v>
      </c>
      <c r="G274" s="34">
        <f t="shared" si="14"/>
        <v>7.4973869604232746E-2</v>
      </c>
    </row>
    <row r="275" spans="1:7" x14ac:dyDescent="0.25">
      <c r="A275" s="89" t="s">
        <v>822</v>
      </c>
      <c r="B275" s="89" t="s">
        <v>1130</v>
      </c>
      <c r="C275" s="128">
        <v>133.9589736694403</v>
      </c>
      <c r="D275" s="123">
        <v>187.42336682000001</v>
      </c>
      <c r="E275" s="27"/>
      <c r="F275" s="34">
        <f t="shared" si="15"/>
        <v>0.14072669386915301</v>
      </c>
      <c r="G275" s="34">
        <f t="shared" si="14"/>
        <v>5.1194847295605091E-2</v>
      </c>
    </row>
    <row r="276" spans="1:7" x14ac:dyDescent="0.25">
      <c r="A276" s="89" t="s">
        <v>823</v>
      </c>
      <c r="B276" s="89" t="s">
        <v>1131</v>
      </c>
      <c r="C276" s="128">
        <v>316.14366188729844</v>
      </c>
      <c r="D276" s="123">
        <v>158.25400465999999</v>
      </c>
      <c r="E276" s="27"/>
      <c r="F276" s="34">
        <f t="shared" si="15"/>
        <v>0.33211550601209344</v>
      </c>
      <c r="G276" s="34">
        <f t="shared" si="14"/>
        <v>4.3227211953072921E-2</v>
      </c>
    </row>
    <row r="277" spans="1:7" x14ac:dyDescent="0.25">
      <c r="A277" s="89" t="s">
        <v>824</v>
      </c>
      <c r="B277" s="89" t="s">
        <v>1132</v>
      </c>
      <c r="C277" s="128">
        <v>95.776968370000006</v>
      </c>
      <c r="D277" s="123">
        <v>14.97807018</v>
      </c>
      <c r="E277" s="27"/>
      <c r="F277" s="34">
        <f t="shared" si="15"/>
        <v>0.10061570149663911</v>
      </c>
      <c r="G277" s="34">
        <f t="shared" si="14"/>
        <v>4.0912722285283941E-3</v>
      </c>
    </row>
    <row r="278" spans="1:7" x14ac:dyDescent="0.25">
      <c r="A278" s="89" t="s">
        <v>825</v>
      </c>
      <c r="B278" s="30"/>
      <c r="E278" s="27"/>
      <c r="F278" s="34">
        <f t="shared" ref="F278:F295" si="16">IF($C$296=0,"",IF(C278="[for completion]","",C278/$C$296))</f>
        <v>0</v>
      </c>
      <c r="G278" s="34">
        <f t="shared" ref="G278:G295" si="17">IF($D$296=0,"",IF(D278="[for completion]","",D278/$D$296))</f>
        <v>0</v>
      </c>
    </row>
    <row r="279" spans="1:7" x14ac:dyDescent="0.25">
      <c r="A279" s="89" t="s">
        <v>826</v>
      </c>
      <c r="B279" s="30"/>
      <c r="E279" s="27"/>
      <c r="F279" s="34">
        <f t="shared" si="16"/>
        <v>0</v>
      </c>
      <c r="G279" s="34">
        <f t="shared" si="17"/>
        <v>0</v>
      </c>
    </row>
    <row r="280" spans="1:7" x14ac:dyDescent="0.25">
      <c r="A280" s="89" t="s">
        <v>827</v>
      </c>
      <c r="B280" s="30"/>
      <c r="E280" s="27"/>
      <c r="F280" s="34">
        <f t="shared" si="16"/>
        <v>0</v>
      </c>
      <c r="G280" s="34">
        <f t="shared" si="17"/>
        <v>0</v>
      </c>
    </row>
    <row r="281" spans="1:7" x14ac:dyDescent="0.25">
      <c r="A281" s="89" t="s">
        <v>828</v>
      </c>
      <c r="B281" s="30"/>
      <c r="E281" s="30"/>
      <c r="F281" s="34">
        <f t="shared" si="16"/>
        <v>0</v>
      </c>
      <c r="G281" s="34">
        <f t="shared" si="17"/>
        <v>0</v>
      </c>
    </row>
    <row r="282" spans="1:7" x14ac:dyDescent="0.25">
      <c r="A282" s="89" t="s">
        <v>829</v>
      </c>
      <c r="B282" s="30"/>
      <c r="E282" s="30"/>
      <c r="F282" s="34">
        <f t="shared" si="16"/>
        <v>0</v>
      </c>
      <c r="G282" s="34">
        <f t="shared" si="17"/>
        <v>0</v>
      </c>
    </row>
    <row r="283" spans="1:7" x14ac:dyDescent="0.25">
      <c r="A283" s="89" t="s">
        <v>830</v>
      </c>
      <c r="B283" s="30"/>
      <c r="E283" s="30"/>
      <c r="F283" s="34">
        <f t="shared" si="16"/>
        <v>0</v>
      </c>
      <c r="G283" s="34">
        <f t="shared" si="17"/>
        <v>0</v>
      </c>
    </row>
    <row r="284" spans="1:7" x14ac:dyDescent="0.25">
      <c r="A284" s="89" t="s">
        <v>831</v>
      </c>
      <c r="B284" s="30"/>
      <c r="E284" s="30"/>
      <c r="F284" s="34">
        <f t="shared" si="16"/>
        <v>0</v>
      </c>
      <c r="G284" s="34">
        <f t="shared" si="17"/>
        <v>0</v>
      </c>
    </row>
    <row r="285" spans="1:7" x14ac:dyDescent="0.25">
      <c r="A285" s="89" t="s">
        <v>832</v>
      </c>
      <c r="B285" s="30"/>
      <c r="E285" s="30"/>
      <c r="F285" s="34">
        <f t="shared" si="16"/>
        <v>0</v>
      </c>
      <c r="G285" s="34">
        <f t="shared" si="17"/>
        <v>0</v>
      </c>
    </row>
    <row r="286" spans="1:7" x14ac:dyDescent="0.25">
      <c r="A286" s="89" t="s">
        <v>833</v>
      </c>
      <c r="B286" s="30"/>
      <c r="E286" s="30"/>
      <c r="F286" s="34">
        <f t="shared" si="16"/>
        <v>0</v>
      </c>
      <c r="G286" s="34">
        <f t="shared" si="17"/>
        <v>0</v>
      </c>
    </row>
    <row r="287" spans="1:7" x14ac:dyDescent="0.25">
      <c r="A287" s="89" t="s">
        <v>834</v>
      </c>
      <c r="B287" s="30"/>
      <c r="F287" s="34">
        <f t="shared" si="16"/>
        <v>0</v>
      </c>
      <c r="G287" s="34">
        <f t="shared" si="17"/>
        <v>0</v>
      </c>
    </row>
    <row r="288" spans="1:7" x14ac:dyDescent="0.25">
      <c r="A288" s="89" t="s">
        <v>835</v>
      </c>
      <c r="B288" s="30"/>
      <c r="E288" s="43"/>
      <c r="F288" s="34">
        <f t="shared" si="16"/>
        <v>0</v>
      </c>
      <c r="G288" s="34">
        <f t="shared" si="17"/>
        <v>0</v>
      </c>
    </row>
    <row r="289" spans="1:7" x14ac:dyDescent="0.25">
      <c r="A289" s="89" t="s">
        <v>836</v>
      </c>
      <c r="B289" s="30"/>
      <c r="E289" s="43"/>
      <c r="F289" s="34">
        <f t="shared" si="16"/>
        <v>0</v>
      </c>
      <c r="G289" s="34">
        <f t="shared" si="17"/>
        <v>0</v>
      </c>
    </row>
    <row r="290" spans="1:7" x14ac:dyDescent="0.25">
      <c r="A290" s="89" t="s">
        <v>837</v>
      </c>
      <c r="B290" s="30"/>
      <c r="E290" s="43"/>
      <c r="F290" s="34">
        <f t="shared" si="16"/>
        <v>0</v>
      </c>
      <c r="G290" s="34">
        <f t="shared" si="17"/>
        <v>0</v>
      </c>
    </row>
    <row r="291" spans="1:7" x14ac:dyDescent="0.25">
      <c r="A291" s="89" t="s">
        <v>838</v>
      </c>
      <c r="B291" s="30"/>
      <c r="E291" s="43"/>
      <c r="F291" s="34">
        <f t="shared" si="16"/>
        <v>0</v>
      </c>
      <c r="G291" s="34">
        <f t="shared" si="17"/>
        <v>0</v>
      </c>
    </row>
    <row r="292" spans="1:7" x14ac:dyDescent="0.25">
      <c r="A292" s="89" t="s">
        <v>839</v>
      </c>
      <c r="B292" s="30"/>
      <c r="E292" s="43"/>
      <c r="F292" s="34">
        <f t="shared" si="16"/>
        <v>0</v>
      </c>
      <c r="G292" s="34">
        <f t="shared" si="17"/>
        <v>0</v>
      </c>
    </row>
    <row r="293" spans="1:7" x14ac:dyDescent="0.25">
      <c r="A293" s="89" t="s">
        <v>840</v>
      </c>
      <c r="B293" s="30"/>
      <c r="E293" s="43"/>
      <c r="F293" s="34">
        <f t="shared" si="16"/>
        <v>0</v>
      </c>
      <c r="G293" s="34">
        <f t="shared" si="17"/>
        <v>0</v>
      </c>
    </row>
    <row r="294" spans="1:7" x14ac:dyDescent="0.25">
      <c r="A294" s="89" t="s">
        <v>841</v>
      </c>
      <c r="B294" s="30"/>
      <c r="E294" s="43"/>
      <c r="F294" s="34">
        <f t="shared" si="16"/>
        <v>0</v>
      </c>
      <c r="G294" s="34">
        <f t="shared" si="17"/>
        <v>0</v>
      </c>
    </row>
    <row r="295" spans="1:7" x14ac:dyDescent="0.25">
      <c r="A295" s="89" t="s">
        <v>842</v>
      </c>
      <c r="B295" s="30"/>
      <c r="E295" s="43"/>
      <c r="F295" s="34">
        <f t="shared" si="16"/>
        <v>0</v>
      </c>
      <c r="G295" s="34">
        <f t="shared" si="17"/>
        <v>0</v>
      </c>
    </row>
    <row r="296" spans="1:7" x14ac:dyDescent="0.25">
      <c r="A296" s="89" t="s">
        <v>843</v>
      </c>
      <c r="B296" s="35" t="s">
        <v>91</v>
      </c>
      <c r="C296" s="128">
        <f>SUM(C272:C295)</f>
        <v>951.90876717387164</v>
      </c>
      <c r="D296" s="33">
        <f>SUM(D272:D295)</f>
        <v>3660.9810697900002</v>
      </c>
      <c r="E296" s="43"/>
      <c r="F296" s="107">
        <f>SUM(F272:F295)</f>
        <v>1</v>
      </c>
      <c r="G296" s="107">
        <f>SUM(G272:G295)</f>
        <v>0.99999999999999989</v>
      </c>
    </row>
    <row r="297" spans="1:7" ht="15" customHeight="1" x14ac:dyDescent="0.25">
      <c r="A297" s="80"/>
      <c r="B297" s="81" t="s">
        <v>844</v>
      </c>
      <c r="C297" s="80" t="s">
        <v>695</v>
      </c>
      <c r="D297" s="80" t="s">
        <v>696</v>
      </c>
      <c r="E297" s="80"/>
      <c r="F297" s="80" t="s">
        <v>523</v>
      </c>
      <c r="G297" s="80" t="s">
        <v>697</v>
      </c>
    </row>
    <row r="298" spans="1:7" x14ac:dyDescent="0.25">
      <c r="A298" s="89" t="s">
        <v>845</v>
      </c>
      <c r="B298" s="89" t="s">
        <v>728</v>
      </c>
      <c r="C298" s="88">
        <v>0.57893660999999996</v>
      </c>
      <c r="F298" s="56"/>
      <c r="G298" s="56"/>
    </row>
    <row r="299" spans="1:7" x14ac:dyDescent="0.25">
      <c r="F299" s="56"/>
      <c r="G299" s="56"/>
    </row>
    <row r="300" spans="1:7" x14ac:dyDescent="0.25">
      <c r="B300" s="30" t="s">
        <v>729</v>
      </c>
      <c r="D300" s="33"/>
      <c r="F300" s="56"/>
      <c r="G300" s="56"/>
    </row>
    <row r="301" spans="1:7" x14ac:dyDescent="0.25">
      <c r="A301" s="89" t="s">
        <v>846</v>
      </c>
      <c r="B301" s="89" t="s">
        <v>731</v>
      </c>
      <c r="C301" s="123">
        <v>287.73691373831451</v>
      </c>
      <c r="D301" s="123">
        <v>2057.4986237899998</v>
      </c>
      <c r="F301" s="34">
        <f>IF($C$309=0,"",IF(C301="[for completion]","",C301/$C$309))</f>
        <v>0.30227362501616473</v>
      </c>
      <c r="G301" s="34">
        <f>IF($D$309=0,"",IF(D301="[for completion]","",D301/$D$309))</f>
        <v>0.56200744679448489</v>
      </c>
    </row>
    <row r="302" spans="1:7" x14ac:dyDescent="0.25">
      <c r="A302" s="89" t="s">
        <v>847</v>
      </c>
      <c r="B302" s="89" t="s">
        <v>733</v>
      </c>
      <c r="C302" s="123">
        <v>121.91645088673012</v>
      </c>
      <c r="D302" s="123">
        <v>454.38098774999997</v>
      </c>
      <c r="F302" s="34">
        <f>IF($C$309=0,"",IF(C302="[for completion]","",C302/$C$309))</f>
        <v>0.12807577269057904</v>
      </c>
      <c r="G302" s="34">
        <f>IF($D$309=0,"",IF(D302="[for completion]","",D302/$D$309))</f>
        <v>0.12411454172782849</v>
      </c>
    </row>
    <row r="303" spans="1:7" x14ac:dyDescent="0.25">
      <c r="A303" s="89" t="s">
        <v>848</v>
      </c>
      <c r="B303" s="89" t="s">
        <v>735</v>
      </c>
      <c r="C303" s="123">
        <v>118.57530290058858</v>
      </c>
      <c r="D303" s="123">
        <v>259.73988105000001</v>
      </c>
      <c r="F303" s="34">
        <f>IF($C$309=0,"",IF(C303="[for completion]","",C303/$C$309))</f>
        <v>0.12456582709352242</v>
      </c>
      <c r="G303" s="34">
        <f>IF($D$309=0,"",IF(D303="[for completion]","",D303/$D$309))</f>
        <v>7.0948162828279412E-2</v>
      </c>
    </row>
    <row r="304" spans="1:7" x14ac:dyDescent="0.25">
      <c r="A304" s="89" t="s">
        <v>849</v>
      </c>
      <c r="B304" s="89" t="s">
        <v>737</v>
      </c>
      <c r="C304" s="123">
        <v>122.42479232855771</v>
      </c>
      <c r="D304" s="123">
        <v>254.09879584999999</v>
      </c>
      <c r="F304" s="34">
        <f>IF($C$309=0,"",IF(C304="[for completion]","",C304/$C$309))</f>
        <v>0.12860979597028557</v>
      </c>
      <c r="G304" s="34">
        <f t="shared" ref="G304:G308" si="18">IF($D$309=0,"",IF(D304="[for completion]","",D304/$D$309))</f>
        <v>6.9407295751264184E-2</v>
      </c>
    </row>
    <row r="305" spans="1:7" x14ac:dyDescent="0.25">
      <c r="A305" s="89" t="s">
        <v>850</v>
      </c>
      <c r="B305" s="89" t="s">
        <v>739</v>
      </c>
      <c r="C305" s="123">
        <v>105.2838651687794</v>
      </c>
      <c r="D305" s="123">
        <v>204.52406474</v>
      </c>
      <c r="F305" s="34">
        <f>IF($C$309=0,"",IF(C305="[for completion]","",C305/$C$309))</f>
        <v>0.11060289473050802</v>
      </c>
      <c r="G305" s="34">
        <f t="shared" si="18"/>
        <v>5.5865917042911807E-2</v>
      </c>
    </row>
    <row r="306" spans="1:7" x14ac:dyDescent="0.25">
      <c r="A306" s="89" t="s">
        <v>851</v>
      </c>
      <c r="B306" s="89" t="s">
        <v>741</v>
      </c>
      <c r="C306" s="123">
        <v>80.331529524500326</v>
      </c>
      <c r="D306" s="123">
        <v>166.67714892000001</v>
      </c>
      <c r="F306" s="34">
        <f t="shared" ref="F306:F308" si="19">IF($C$309=0,"",IF(C306="[for completion]","",C306/$C$309))</f>
        <v>8.4389946069093516E-2</v>
      </c>
      <c r="G306" s="34">
        <f t="shared" si="18"/>
        <v>4.5528000758008884E-2</v>
      </c>
    </row>
    <row r="307" spans="1:7" x14ac:dyDescent="0.25">
      <c r="A307" s="89" t="s">
        <v>852</v>
      </c>
      <c r="B307" s="89" t="s">
        <v>743</v>
      </c>
      <c r="C307" s="123">
        <v>36.683091230000002</v>
      </c>
      <c r="D307" s="123">
        <v>85.469593399999994</v>
      </c>
      <c r="F307" s="34">
        <f t="shared" si="19"/>
        <v>3.8536351901567921E-2</v>
      </c>
      <c r="G307" s="34">
        <f t="shared" si="18"/>
        <v>2.3346089960835589E-2</v>
      </c>
    </row>
    <row r="308" spans="1:7" x14ac:dyDescent="0.25">
      <c r="A308" s="89" t="s">
        <v>853</v>
      </c>
      <c r="B308" s="89" t="s">
        <v>745</v>
      </c>
      <c r="C308" s="123">
        <v>78.956821396400926</v>
      </c>
      <c r="D308" s="123">
        <v>178.59197427999999</v>
      </c>
      <c r="F308" s="34">
        <f t="shared" si="19"/>
        <v>8.294578652827872E-2</v>
      </c>
      <c r="G308" s="34">
        <f t="shared" si="18"/>
        <v>4.8782545136386669E-2</v>
      </c>
    </row>
    <row r="309" spans="1:7" x14ac:dyDescent="0.25">
      <c r="A309" s="89" t="s">
        <v>854</v>
      </c>
      <c r="B309" s="35" t="s">
        <v>91</v>
      </c>
      <c r="C309" s="123">
        <f>SUM(C301:C308)</f>
        <v>951.90876717387164</v>
      </c>
      <c r="D309" s="33">
        <f>SUM(D301:D308)</f>
        <v>3660.9810697799999</v>
      </c>
      <c r="F309" s="88">
        <f>SUM(F301:F308)</f>
        <v>0.99999999999999978</v>
      </c>
      <c r="G309" s="88">
        <f>SUM(G301:G308)</f>
        <v>0.99999999999999978</v>
      </c>
    </row>
    <row r="310" spans="1:7" hidden="1" outlineLevel="1" x14ac:dyDescent="0.25">
      <c r="A310" s="89" t="s">
        <v>855</v>
      </c>
      <c r="B310" s="37" t="s">
        <v>748</v>
      </c>
      <c r="C310" s="135"/>
      <c r="F310" s="34">
        <f t="shared" ref="F310:F315" si="20">IF($C$309=0,"",IF(C310="[for completion]","",C310/$C$309))</f>
        <v>0</v>
      </c>
      <c r="G310" s="34">
        <f t="shared" ref="G310:G315" si="21">IF($D$309=0,"",IF(D310="[for completion]","",D310/$D$309))</f>
        <v>0</v>
      </c>
    </row>
    <row r="311" spans="1:7" hidden="1" outlineLevel="1" x14ac:dyDescent="0.25">
      <c r="A311" s="89" t="s">
        <v>856</v>
      </c>
      <c r="B311" s="37" t="s">
        <v>750</v>
      </c>
      <c r="C311" s="135"/>
      <c r="F311" s="34">
        <f t="shared" si="20"/>
        <v>0</v>
      </c>
      <c r="G311" s="34">
        <f t="shared" si="21"/>
        <v>0</v>
      </c>
    </row>
    <row r="312" spans="1:7" hidden="1" outlineLevel="1" x14ac:dyDescent="0.25">
      <c r="A312" s="89" t="s">
        <v>857</v>
      </c>
      <c r="B312" s="37" t="s">
        <v>752</v>
      </c>
      <c r="C312" s="91"/>
      <c r="F312" s="34">
        <f t="shared" si="20"/>
        <v>0</v>
      </c>
      <c r="G312" s="34">
        <f t="shared" si="21"/>
        <v>0</v>
      </c>
    </row>
    <row r="313" spans="1:7" hidden="1" outlineLevel="1" x14ac:dyDescent="0.25">
      <c r="A313" s="89" t="s">
        <v>858</v>
      </c>
      <c r="B313" s="37" t="s">
        <v>754</v>
      </c>
      <c r="C313" s="91"/>
      <c r="F313" s="34">
        <f t="shared" si="20"/>
        <v>0</v>
      </c>
      <c r="G313" s="34">
        <f t="shared" si="21"/>
        <v>0</v>
      </c>
    </row>
    <row r="314" spans="1:7" hidden="1" outlineLevel="1" x14ac:dyDescent="0.25">
      <c r="A314" s="89" t="s">
        <v>859</v>
      </c>
      <c r="B314" s="37" t="s">
        <v>756</v>
      </c>
      <c r="C314" s="91"/>
      <c r="F314" s="34">
        <f t="shared" si="20"/>
        <v>0</v>
      </c>
      <c r="G314" s="34">
        <f t="shared" si="21"/>
        <v>0</v>
      </c>
    </row>
    <row r="315" spans="1:7" hidden="1" outlineLevel="1" x14ac:dyDescent="0.25">
      <c r="A315" s="89" t="s">
        <v>860</v>
      </c>
      <c r="B315" s="37" t="s">
        <v>758</v>
      </c>
      <c r="C315" s="91"/>
      <c r="F315" s="34">
        <f t="shared" si="20"/>
        <v>0</v>
      </c>
      <c r="G315" s="34">
        <f t="shared" si="21"/>
        <v>0</v>
      </c>
    </row>
    <row r="316" spans="1:7" hidden="1" outlineLevel="1" x14ac:dyDescent="0.25">
      <c r="A316" s="89" t="s">
        <v>861</v>
      </c>
      <c r="B316" s="37"/>
      <c r="F316" s="34"/>
      <c r="G316" s="34"/>
    </row>
    <row r="317" spans="1:7" hidden="1" outlineLevel="1" x14ac:dyDescent="0.25">
      <c r="A317" s="89" t="s">
        <v>862</v>
      </c>
      <c r="B317" s="37"/>
      <c r="F317" s="34"/>
      <c r="G317" s="34"/>
    </row>
    <row r="318" spans="1:7" hidden="1" outlineLevel="1" x14ac:dyDescent="0.25">
      <c r="A318" s="89"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89" t="s">
        <v>865</v>
      </c>
      <c r="B320" s="89" t="s">
        <v>728</v>
      </c>
      <c r="C320" s="56" t="s">
        <v>960</v>
      </c>
      <c r="G320" s="89"/>
    </row>
    <row r="321" spans="1:7" x14ac:dyDescent="0.25">
      <c r="G321" s="89"/>
    </row>
    <row r="322" spans="1:7" x14ac:dyDescent="0.25">
      <c r="B322" s="30" t="s">
        <v>729</v>
      </c>
      <c r="G322" s="89"/>
    </row>
    <row r="323" spans="1:7" x14ac:dyDescent="0.25">
      <c r="A323" s="89" t="s">
        <v>866</v>
      </c>
      <c r="B323" s="89" t="s">
        <v>731</v>
      </c>
      <c r="C323" s="56" t="s">
        <v>960</v>
      </c>
      <c r="D323" s="56" t="s">
        <v>960</v>
      </c>
      <c r="F323" s="34" t="str">
        <f>IF($C$331=0,"",IF(C323="[Mark as ND1 if not relevant]","",C323/$C$331))</f>
        <v/>
      </c>
      <c r="G323" s="34" t="str">
        <f>IF($D$331=0,"",IF(D323="[Mark as ND1 if not relevant]","",D323/$D$331))</f>
        <v/>
      </c>
    </row>
    <row r="324" spans="1:7" x14ac:dyDescent="0.25">
      <c r="A324" s="89" t="s">
        <v>867</v>
      </c>
      <c r="B324" s="89" t="s">
        <v>733</v>
      </c>
      <c r="C324" s="56" t="s">
        <v>960</v>
      </c>
      <c r="D324" s="56" t="s">
        <v>960</v>
      </c>
      <c r="F324" s="34" t="str">
        <f t="shared" ref="F324:F330" si="22">IF($C$331=0,"",IF(C324="[Mark as ND1 if not relevant]","",C324/$C$331))</f>
        <v/>
      </c>
      <c r="G324" s="34" t="str">
        <f t="shared" ref="G324:G330" si="23">IF($D$331=0,"",IF(D324="[Mark as ND1 if not relevant]","",D324/$D$331))</f>
        <v/>
      </c>
    </row>
    <row r="325" spans="1:7" x14ac:dyDescent="0.25">
      <c r="A325" s="89" t="s">
        <v>868</v>
      </c>
      <c r="B325" s="89" t="s">
        <v>735</v>
      </c>
      <c r="C325" s="56" t="s">
        <v>960</v>
      </c>
      <c r="D325" s="56" t="s">
        <v>960</v>
      </c>
      <c r="F325" s="34" t="str">
        <f t="shared" si="22"/>
        <v/>
      </c>
      <c r="G325" s="34" t="str">
        <f t="shared" si="23"/>
        <v/>
      </c>
    </row>
    <row r="326" spans="1:7" x14ac:dyDescent="0.25">
      <c r="A326" s="89" t="s">
        <v>869</v>
      </c>
      <c r="B326" s="89" t="s">
        <v>737</v>
      </c>
      <c r="C326" s="56" t="s">
        <v>960</v>
      </c>
      <c r="D326" s="56" t="s">
        <v>960</v>
      </c>
      <c r="F326" s="34" t="str">
        <f t="shared" si="22"/>
        <v/>
      </c>
      <c r="G326" s="34" t="str">
        <f t="shared" si="23"/>
        <v/>
      </c>
    </row>
    <row r="327" spans="1:7" x14ac:dyDescent="0.25">
      <c r="A327" s="89" t="s">
        <v>870</v>
      </c>
      <c r="B327" s="89" t="s">
        <v>739</v>
      </c>
      <c r="C327" s="56" t="s">
        <v>960</v>
      </c>
      <c r="D327" s="56" t="s">
        <v>960</v>
      </c>
      <c r="F327" s="34" t="str">
        <f t="shared" si="22"/>
        <v/>
      </c>
      <c r="G327" s="34" t="str">
        <f t="shared" si="23"/>
        <v/>
      </c>
    </row>
    <row r="328" spans="1:7" x14ac:dyDescent="0.25">
      <c r="A328" s="89" t="s">
        <v>871</v>
      </c>
      <c r="B328" s="89" t="s">
        <v>741</v>
      </c>
      <c r="C328" s="56" t="s">
        <v>960</v>
      </c>
      <c r="D328" s="56" t="s">
        <v>960</v>
      </c>
      <c r="F328" s="34" t="str">
        <f t="shared" si="22"/>
        <v/>
      </c>
      <c r="G328" s="34" t="str">
        <f t="shared" si="23"/>
        <v/>
      </c>
    </row>
    <row r="329" spans="1:7" x14ac:dyDescent="0.25">
      <c r="A329" s="89" t="s">
        <v>872</v>
      </c>
      <c r="B329" s="89" t="s">
        <v>743</v>
      </c>
      <c r="C329" s="56" t="s">
        <v>960</v>
      </c>
      <c r="D329" s="56" t="s">
        <v>960</v>
      </c>
      <c r="F329" s="34" t="str">
        <f t="shared" si="22"/>
        <v/>
      </c>
      <c r="G329" s="34" t="str">
        <f t="shared" si="23"/>
        <v/>
      </c>
    </row>
    <row r="330" spans="1:7" x14ac:dyDescent="0.25">
      <c r="A330" s="89" t="s">
        <v>873</v>
      </c>
      <c r="B330" s="89" t="s">
        <v>745</v>
      </c>
      <c r="C330" s="56" t="s">
        <v>960</v>
      </c>
      <c r="D330" s="56" t="s">
        <v>960</v>
      </c>
      <c r="F330" s="34" t="str">
        <f t="shared" si="22"/>
        <v/>
      </c>
      <c r="G330" s="34" t="str">
        <f t="shared" si="23"/>
        <v/>
      </c>
    </row>
    <row r="331" spans="1:7" x14ac:dyDescent="0.25">
      <c r="A331" s="89" t="s">
        <v>874</v>
      </c>
      <c r="B331" s="35" t="s">
        <v>91</v>
      </c>
      <c r="C331" s="89">
        <f>SUM(C323:C330)</f>
        <v>0</v>
      </c>
      <c r="D331" s="89">
        <f>SUM(D323:D330)</f>
        <v>0</v>
      </c>
      <c r="F331" s="88">
        <f>SUM(F323:F330)</f>
        <v>0</v>
      </c>
      <c r="G331" s="88">
        <f>SUM(G323:G330)</f>
        <v>0</v>
      </c>
    </row>
    <row r="332" spans="1:7" hidden="1" outlineLevel="1" x14ac:dyDescent="0.25">
      <c r="A332" s="89" t="s">
        <v>875</v>
      </c>
      <c r="B332" s="37" t="s">
        <v>748</v>
      </c>
      <c r="F332" s="34" t="str">
        <f t="shared" ref="F332:F337" si="24">IF($C$331=0,"",IF(C332="[for completion]","",C332/$C$331))</f>
        <v/>
      </c>
      <c r="G332" s="34" t="str">
        <f t="shared" ref="G332:G337" si="25">IF($D$331=0,"",IF(D332="[for completion]","",D332/$D$331))</f>
        <v/>
      </c>
    </row>
    <row r="333" spans="1:7" hidden="1" outlineLevel="1" x14ac:dyDescent="0.25">
      <c r="A333" s="89" t="s">
        <v>876</v>
      </c>
      <c r="B333" s="37" t="s">
        <v>750</v>
      </c>
      <c r="F333" s="34" t="str">
        <f t="shared" si="24"/>
        <v/>
      </c>
      <c r="G333" s="34" t="str">
        <f t="shared" si="25"/>
        <v/>
      </c>
    </row>
    <row r="334" spans="1:7" hidden="1" outlineLevel="1" x14ac:dyDescent="0.25">
      <c r="A334" s="89" t="s">
        <v>877</v>
      </c>
      <c r="B334" s="37" t="s">
        <v>752</v>
      </c>
      <c r="F334" s="34" t="str">
        <f t="shared" si="24"/>
        <v/>
      </c>
      <c r="G334" s="34" t="str">
        <f t="shared" si="25"/>
        <v/>
      </c>
    </row>
    <row r="335" spans="1:7" hidden="1" outlineLevel="1" x14ac:dyDescent="0.25">
      <c r="A335" s="89" t="s">
        <v>878</v>
      </c>
      <c r="B335" s="37" t="s">
        <v>754</v>
      </c>
      <c r="F335" s="34" t="str">
        <f t="shared" si="24"/>
        <v/>
      </c>
      <c r="G335" s="34" t="str">
        <f t="shared" si="25"/>
        <v/>
      </c>
    </row>
    <row r="336" spans="1:7" hidden="1" outlineLevel="1" x14ac:dyDescent="0.25">
      <c r="A336" s="89" t="s">
        <v>879</v>
      </c>
      <c r="B336" s="37" t="s">
        <v>756</v>
      </c>
      <c r="F336" s="34" t="str">
        <f t="shared" si="24"/>
        <v/>
      </c>
      <c r="G336" s="34" t="str">
        <f t="shared" si="25"/>
        <v/>
      </c>
    </row>
    <row r="337" spans="1:7" hidden="1" outlineLevel="1" x14ac:dyDescent="0.25">
      <c r="A337" s="89" t="s">
        <v>880</v>
      </c>
      <c r="B337" s="37" t="s">
        <v>758</v>
      </c>
      <c r="F337" s="34" t="str">
        <f t="shared" si="24"/>
        <v/>
      </c>
      <c r="G337" s="34" t="str">
        <f t="shared" si="25"/>
        <v/>
      </c>
    </row>
    <row r="338" spans="1:7" hidden="1" outlineLevel="1" x14ac:dyDescent="0.25">
      <c r="A338" s="89" t="s">
        <v>881</v>
      </c>
      <c r="B338" s="37"/>
      <c r="F338" s="34"/>
      <c r="G338" s="34"/>
    </row>
    <row r="339" spans="1:7" hidden="1" outlineLevel="1" x14ac:dyDescent="0.25">
      <c r="A339" s="89" t="s">
        <v>882</v>
      </c>
      <c r="B339" s="37"/>
      <c r="F339" s="34"/>
      <c r="G339" s="34"/>
    </row>
    <row r="340" spans="1:7" hidden="1" outlineLevel="1" x14ac:dyDescent="0.25">
      <c r="A340" s="89" t="s">
        <v>883</v>
      </c>
      <c r="B340" s="37"/>
      <c r="F340" s="34"/>
      <c r="G340" s="43"/>
    </row>
    <row r="341" spans="1:7" collapsed="1" x14ac:dyDescent="0.25">
      <c r="A341" s="80"/>
      <c r="B341" s="81" t="s">
        <v>884</v>
      </c>
      <c r="C341" s="80" t="s">
        <v>885</v>
      </c>
      <c r="D341" s="80"/>
      <c r="E341" s="80"/>
      <c r="F341" s="80"/>
      <c r="G341" s="83"/>
    </row>
    <row r="342" spans="1:7" x14ac:dyDescent="0.25">
      <c r="A342" s="89" t="s">
        <v>886</v>
      </c>
      <c r="B342" s="30" t="s">
        <v>887</v>
      </c>
      <c r="C342" s="129">
        <v>27.713891159687332</v>
      </c>
      <c r="G342" s="89"/>
    </row>
    <row r="343" spans="1:7" x14ac:dyDescent="0.25">
      <c r="A343" s="89" t="s">
        <v>888</v>
      </c>
      <c r="B343" s="30" t="s">
        <v>889</v>
      </c>
      <c r="C343" s="129">
        <v>13.186666393572073</v>
      </c>
      <c r="G343" s="89"/>
    </row>
    <row r="344" spans="1:7" x14ac:dyDescent="0.25">
      <c r="A344" s="89" t="s">
        <v>890</v>
      </c>
      <c r="B344" s="30" t="s">
        <v>891</v>
      </c>
      <c r="C344" s="129">
        <v>3.0236434015128641</v>
      </c>
      <c r="G344" s="89"/>
    </row>
    <row r="345" spans="1:7" x14ac:dyDescent="0.25">
      <c r="A345" s="89" t="s">
        <v>892</v>
      </c>
      <c r="B345" s="30" t="s">
        <v>893</v>
      </c>
      <c r="C345" s="129">
        <v>3.1160139409223588</v>
      </c>
      <c r="G345" s="89"/>
    </row>
    <row r="346" spans="1:7" x14ac:dyDescent="0.25">
      <c r="A346" s="89" t="s">
        <v>894</v>
      </c>
      <c r="B346" s="30" t="s">
        <v>895</v>
      </c>
      <c r="C346" s="129">
        <v>4.694924150418804</v>
      </c>
      <c r="G346" s="89"/>
    </row>
    <row r="347" spans="1:7" x14ac:dyDescent="0.25">
      <c r="A347" s="89" t="s">
        <v>896</v>
      </c>
      <c r="B347" s="30" t="s">
        <v>897</v>
      </c>
      <c r="C347" s="151">
        <v>22.92722246523212</v>
      </c>
      <c r="G347" s="89"/>
    </row>
    <row r="348" spans="1:7" x14ac:dyDescent="0.25">
      <c r="A348" s="89" t="s">
        <v>898</v>
      </c>
      <c r="B348" s="30" t="s">
        <v>899</v>
      </c>
      <c r="C348" s="129">
        <v>8.7595845028252235</v>
      </c>
      <c r="G348" s="89"/>
    </row>
    <row r="349" spans="1:7" x14ac:dyDescent="0.25">
      <c r="A349" s="89" t="s">
        <v>900</v>
      </c>
      <c r="B349" s="30" t="s">
        <v>901</v>
      </c>
      <c r="C349" s="129">
        <v>6.2498366954403881</v>
      </c>
      <c r="G349" s="89"/>
    </row>
    <row r="350" spans="1:7" x14ac:dyDescent="0.25">
      <c r="A350" s="89" t="s">
        <v>902</v>
      </c>
      <c r="B350" s="30" t="s">
        <v>903</v>
      </c>
      <c r="C350" s="129">
        <v>0</v>
      </c>
      <c r="G350" s="89"/>
    </row>
    <row r="351" spans="1:7" x14ac:dyDescent="0.25">
      <c r="A351" s="89" t="s">
        <v>904</v>
      </c>
      <c r="B351" s="30" t="s">
        <v>89</v>
      </c>
      <c r="C351" s="129">
        <v>4.0088841398386261</v>
      </c>
      <c r="G351" s="89"/>
    </row>
    <row r="352" spans="1:7" hidden="1" outlineLevel="1" x14ac:dyDescent="0.25">
      <c r="A352" s="89" t="s">
        <v>905</v>
      </c>
      <c r="B352" s="37" t="s">
        <v>906</v>
      </c>
      <c r="G352" s="89"/>
    </row>
    <row r="353" spans="1:7" hidden="1" outlineLevel="1" x14ac:dyDescent="0.25">
      <c r="A353" s="89" t="s">
        <v>907</v>
      </c>
      <c r="B353" s="37" t="s">
        <v>93</v>
      </c>
      <c r="G353" s="89"/>
    </row>
    <row r="354" spans="1:7" hidden="1" outlineLevel="1" x14ac:dyDescent="0.25">
      <c r="A354" s="89" t="s">
        <v>908</v>
      </c>
      <c r="B354" s="37" t="s">
        <v>93</v>
      </c>
      <c r="G354" s="89"/>
    </row>
    <row r="355" spans="1:7" hidden="1" outlineLevel="1" x14ac:dyDescent="0.25">
      <c r="A355" s="89" t="s">
        <v>909</v>
      </c>
      <c r="B355" s="37" t="s">
        <v>93</v>
      </c>
      <c r="G355" s="89"/>
    </row>
    <row r="356" spans="1:7" hidden="1" outlineLevel="1" x14ac:dyDescent="0.25">
      <c r="A356" s="89" t="s">
        <v>910</v>
      </c>
      <c r="B356" s="37" t="s">
        <v>93</v>
      </c>
      <c r="G356" s="89"/>
    </row>
    <row r="357" spans="1:7" hidden="1" outlineLevel="1" x14ac:dyDescent="0.25">
      <c r="A357" s="89" t="s">
        <v>911</v>
      </c>
      <c r="B357" s="37" t="s">
        <v>93</v>
      </c>
      <c r="G357" s="89"/>
    </row>
    <row r="358" spans="1:7" hidden="1" outlineLevel="1" x14ac:dyDescent="0.25">
      <c r="A358" s="89" t="s">
        <v>912</v>
      </c>
      <c r="B358" s="37" t="s">
        <v>93</v>
      </c>
      <c r="G358" s="89"/>
    </row>
    <row r="359" spans="1:7" hidden="1" outlineLevel="1" x14ac:dyDescent="0.25">
      <c r="A359" s="89" t="s">
        <v>913</v>
      </c>
      <c r="B359" s="37" t="s">
        <v>93</v>
      </c>
      <c r="G359" s="89"/>
    </row>
    <row r="360" spans="1:7" hidden="1" outlineLevel="1" x14ac:dyDescent="0.25">
      <c r="A360" s="89" t="s">
        <v>914</v>
      </c>
      <c r="B360" s="37" t="s">
        <v>93</v>
      </c>
      <c r="G360" s="89"/>
    </row>
    <row r="361" spans="1:7" hidden="1" outlineLevel="1" x14ac:dyDescent="0.25">
      <c r="A361" s="89" t="s">
        <v>915</v>
      </c>
      <c r="B361" s="37" t="s">
        <v>93</v>
      </c>
      <c r="G361" s="89"/>
    </row>
    <row r="362" spans="1:7" hidden="1" outlineLevel="1" x14ac:dyDescent="0.25">
      <c r="A362" s="89" t="s">
        <v>916</v>
      </c>
      <c r="B362" s="37" t="s">
        <v>93</v>
      </c>
      <c r="G362" s="89"/>
    </row>
    <row r="363" spans="1:7" hidden="1" outlineLevel="1" x14ac:dyDescent="0.25">
      <c r="A363" s="89" t="s">
        <v>917</v>
      </c>
      <c r="B363" s="37" t="s">
        <v>93</v>
      </c>
    </row>
    <row r="364" spans="1:7" hidden="1" outlineLevel="1" x14ac:dyDescent="0.25">
      <c r="A364" s="89" t="s">
        <v>918</v>
      </c>
      <c r="B364" s="37" t="s">
        <v>93</v>
      </c>
    </row>
    <row r="365" spans="1:7" hidden="1" outlineLevel="1" x14ac:dyDescent="0.25">
      <c r="A365" s="89" t="s">
        <v>919</v>
      </c>
      <c r="B365" s="37" t="s">
        <v>93</v>
      </c>
    </row>
    <row r="366" spans="1:7" hidden="1" outlineLevel="1" x14ac:dyDescent="0.25">
      <c r="A366" s="89" t="s">
        <v>920</v>
      </c>
      <c r="B366" s="37" t="s">
        <v>93</v>
      </c>
    </row>
    <row r="367" spans="1:7" hidden="1" outlineLevel="1" x14ac:dyDescent="0.25">
      <c r="A367" s="89" t="s">
        <v>921</v>
      </c>
      <c r="B367" s="37" t="s">
        <v>93</v>
      </c>
    </row>
    <row r="368" spans="1:7" hidden="1" outlineLevel="1" x14ac:dyDescent="0.25">
      <c r="A368" s="89"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1148</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1149</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89" t="s">
        <v>26</v>
      </c>
    </row>
    <row r="11" spans="1:3" ht="45" x14ac:dyDescent="0.25">
      <c r="A11" s="1" t="s">
        <v>934</v>
      </c>
      <c r="B11" s="27" t="s">
        <v>935</v>
      </c>
      <c r="C11" s="89"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hidden="1" outlineLevel="1" x14ac:dyDescent="0.25">
      <c r="A19" s="1" t="s">
        <v>950</v>
      </c>
      <c r="B19" s="28" t="s">
        <v>951</v>
      </c>
      <c r="C19" s="21"/>
    </row>
    <row r="20" spans="1:3" hidden="1" outlineLevel="1" x14ac:dyDescent="0.25">
      <c r="A20" s="1" t="s">
        <v>952</v>
      </c>
      <c r="B20" s="55"/>
      <c r="C20" s="21"/>
    </row>
    <row r="21" spans="1:3" hidden="1" outlineLevel="1" x14ac:dyDescent="0.25">
      <c r="A21" s="1" t="s">
        <v>953</v>
      </c>
      <c r="B21" s="55"/>
      <c r="C21" s="21"/>
    </row>
    <row r="22" spans="1:3" hidden="1" outlineLevel="1" x14ac:dyDescent="0.25">
      <c r="A22" s="1" t="s">
        <v>954</v>
      </c>
      <c r="B22" s="55"/>
      <c r="C22" s="21"/>
    </row>
    <row r="23" spans="1:3" hidden="1" outlineLevel="1" x14ac:dyDescent="0.25">
      <c r="A23" s="1" t="s">
        <v>955</v>
      </c>
      <c r="B23" s="55"/>
      <c r="C23" s="21"/>
    </row>
    <row r="24" spans="1:3" ht="18.75" collapsed="1"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hidden="1" outlineLevel="1" x14ac:dyDescent="0.25">
      <c r="A28" s="1" t="s">
        <v>958</v>
      </c>
      <c r="B28" s="30"/>
      <c r="C28" s="21"/>
    </row>
    <row r="29" spans="1:3" hidden="1" outlineLevel="1" x14ac:dyDescent="0.25">
      <c r="A29" s="1" t="s">
        <v>967</v>
      </c>
      <c r="B29" s="30"/>
      <c r="C29" s="21"/>
    </row>
    <row r="30" spans="1:3" hidden="1" outlineLevel="1" x14ac:dyDescent="0.25">
      <c r="A30" s="1" t="s">
        <v>968</v>
      </c>
      <c r="B30" s="31"/>
      <c r="C30" s="21"/>
    </row>
    <row r="31" spans="1:3" ht="18.75" collapsed="1"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election sqref="A1:A159"/>
    </sheetView>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1150</v>
      </c>
    </row>
    <row r="6" spans="1:1" ht="57" customHeight="1" x14ac:dyDescent="0.25">
      <c r="A6" s="62" t="s">
        <v>979</v>
      </c>
    </row>
    <row r="7" spans="1:1" ht="17.25" x14ac:dyDescent="0.25">
      <c r="A7" s="62"/>
    </row>
    <row r="8" spans="1:1" ht="18.75" x14ac:dyDescent="0.25">
      <c r="A8" s="63" t="s">
        <v>980</v>
      </c>
    </row>
    <row r="9" spans="1:1" ht="17.25" x14ac:dyDescent="0.3">
      <c r="A9" s="72" t="s">
        <v>1151</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1152</v>
      </c>
    </row>
    <row r="19" spans="1:1" ht="34.5" x14ac:dyDescent="0.25">
      <c r="A19" s="67" t="s">
        <v>988</v>
      </c>
    </row>
    <row r="20" spans="1:1" ht="51.75" x14ac:dyDescent="0.25">
      <c r="A20" s="67" t="s">
        <v>989</v>
      </c>
    </row>
    <row r="21" spans="1:1" ht="86.25" x14ac:dyDescent="0.25">
      <c r="A21" s="67" t="s">
        <v>990</v>
      </c>
    </row>
    <row r="22" spans="1:1" ht="34.5" x14ac:dyDescent="0.25">
      <c r="A22" s="67" t="s">
        <v>1153</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1154</v>
      </c>
    </row>
    <row r="38" spans="1:1" ht="17.25" x14ac:dyDescent="0.25">
      <c r="A38" s="67" t="s">
        <v>1004</v>
      </c>
    </row>
    <row r="39" spans="1:1" ht="17.25" x14ac:dyDescent="0.25">
      <c r="A39" s="66" t="s">
        <v>1155</v>
      </c>
    </row>
    <row r="40" spans="1:1" ht="34.5" x14ac:dyDescent="0.3">
      <c r="A40" s="68" t="s">
        <v>1005</v>
      </c>
    </row>
    <row r="41" spans="1:1" ht="34.5" x14ac:dyDescent="0.25">
      <c r="A41" s="67" t="s">
        <v>1156</v>
      </c>
    </row>
    <row r="42" spans="1:1" ht="34.5" x14ac:dyDescent="0.25">
      <c r="A42" s="67" t="s">
        <v>1006</v>
      </c>
    </row>
    <row r="43" spans="1:1" ht="17.25" x14ac:dyDescent="0.25">
      <c r="A43" s="67" t="s">
        <v>1007</v>
      </c>
    </row>
    <row r="44" spans="1:1" ht="17.25" x14ac:dyDescent="0.3">
      <c r="A44" s="68" t="s">
        <v>1008</v>
      </c>
    </row>
    <row r="45" spans="1:1" ht="17.25" x14ac:dyDescent="0.25">
      <c r="A45" s="66" t="s">
        <v>1157</v>
      </c>
    </row>
    <row r="46" spans="1:1" ht="34.5" x14ac:dyDescent="0.3">
      <c r="A46" s="68" t="s">
        <v>1158</v>
      </c>
    </row>
    <row r="47" spans="1:1" ht="17.25" x14ac:dyDescent="0.25">
      <c r="A47" s="67" t="s">
        <v>1009</v>
      </c>
    </row>
    <row r="48" spans="1:1" ht="34.5" x14ac:dyDescent="0.3">
      <c r="A48" s="68" t="s">
        <v>1010</v>
      </c>
    </row>
    <row r="49" spans="1:1" ht="17.25" x14ac:dyDescent="0.25">
      <c r="A49" s="66" t="s">
        <v>1159</v>
      </c>
    </row>
    <row r="50" spans="1:1" ht="17.25" x14ac:dyDescent="0.25">
      <c r="A50" s="67" t="s">
        <v>1011</v>
      </c>
    </row>
    <row r="51" spans="1:1" ht="17.25" x14ac:dyDescent="0.25">
      <c r="A51" s="69"/>
    </row>
    <row r="52" spans="1:1" ht="18.75" x14ac:dyDescent="0.25">
      <c r="A52" s="87"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1160</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1161</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1162</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1163</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1164</v>
      </c>
    </row>
    <row r="128" spans="1:1" ht="34.5" x14ac:dyDescent="0.25">
      <c r="A128" s="67" t="s">
        <v>1081</v>
      </c>
    </row>
    <row r="129" spans="1:1" ht="17.25" x14ac:dyDescent="0.25">
      <c r="A129" s="66" t="s">
        <v>1082</v>
      </c>
    </row>
    <row r="130" spans="1:1" ht="17.25" x14ac:dyDescent="0.25">
      <c r="A130" s="71" t="s">
        <v>1083</v>
      </c>
    </row>
    <row r="131" spans="1:1" ht="34.5" x14ac:dyDescent="0.3">
      <c r="A131" s="68" t="s">
        <v>1165</v>
      </c>
    </row>
    <row r="132" spans="1:1" ht="17.25" x14ac:dyDescent="0.25">
      <c r="A132" s="67" t="s">
        <v>1084</v>
      </c>
    </row>
    <row r="133" spans="1:1" ht="17.25" x14ac:dyDescent="0.25">
      <c r="A133" s="67" t="s">
        <v>1085</v>
      </c>
    </row>
    <row r="134" spans="1:1" ht="17.25" x14ac:dyDescent="0.25">
      <c r="A134" s="71" t="s">
        <v>1166</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1167</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B47"/>
  <sheetViews>
    <sheetView workbookViewId="0"/>
  </sheetViews>
  <sheetFormatPr baseColWidth="10" defaultRowHeight="15" x14ac:dyDescent="0.25"/>
  <cols>
    <col min="1" max="1" width="14.7109375" bestFit="1" customWidth="1"/>
    <col min="2" max="2" width="21.5703125" style="137" bestFit="1" customWidth="1"/>
  </cols>
  <sheetData>
    <row r="1" spans="1:2" x14ac:dyDescent="0.25">
      <c r="A1" t="s">
        <v>1183</v>
      </c>
      <c r="B1" s="137" t="s">
        <v>1184</v>
      </c>
    </row>
    <row r="2" spans="1:2" x14ac:dyDescent="0.25">
      <c r="A2" t="s">
        <v>1189</v>
      </c>
      <c r="B2" s="138">
        <v>20000000</v>
      </c>
    </row>
    <row r="3" spans="1:2" x14ac:dyDescent="0.25">
      <c r="A3" t="s">
        <v>1190</v>
      </c>
      <c r="B3" s="138">
        <v>15000000</v>
      </c>
    </row>
    <row r="4" spans="1:2" x14ac:dyDescent="0.25">
      <c r="A4" t="s">
        <v>1200</v>
      </c>
      <c r="B4" s="138">
        <v>15000000</v>
      </c>
    </row>
    <row r="5" spans="1:2" x14ac:dyDescent="0.25">
      <c r="A5" t="s">
        <v>1203</v>
      </c>
      <c r="B5" s="138">
        <v>23000000</v>
      </c>
    </row>
    <row r="6" spans="1:2" x14ac:dyDescent="0.25">
      <c r="A6" t="s">
        <v>1202</v>
      </c>
      <c r="B6" s="138">
        <v>10000000</v>
      </c>
    </row>
    <row r="7" spans="1:2" x14ac:dyDescent="0.25">
      <c r="A7" t="s">
        <v>1186</v>
      </c>
      <c r="B7" s="138">
        <v>46500000</v>
      </c>
    </row>
    <row r="8" spans="1:2" x14ac:dyDescent="0.25">
      <c r="A8" t="s">
        <v>1185</v>
      </c>
      <c r="B8" s="138">
        <v>15000000</v>
      </c>
    </row>
    <row r="9" spans="1:2" x14ac:dyDescent="0.25">
      <c r="A9" t="s">
        <v>1188</v>
      </c>
      <c r="B9" s="138">
        <v>20000000</v>
      </c>
    </row>
    <row r="10" spans="1:2" x14ac:dyDescent="0.25">
      <c r="A10" t="s">
        <v>1187</v>
      </c>
      <c r="B10" s="138">
        <v>5000000</v>
      </c>
    </row>
    <row r="11" spans="1:2" x14ac:dyDescent="0.25">
      <c r="A11" t="s">
        <v>1192</v>
      </c>
      <c r="B11" s="138">
        <v>10000000</v>
      </c>
    </row>
    <row r="12" spans="1:2" x14ac:dyDescent="0.25">
      <c r="A12" t="s">
        <v>1215</v>
      </c>
      <c r="B12" s="138">
        <v>10000000</v>
      </c>
    </row>
    <row r="13" spans="1:2" x14ac:dyDescent="0.25">
      <c r="A13" t="s">
        <v>1214</v>
      </c>
      <c r="B13" s="138">
        <v>10000000</v>
      </c>
    </row>
    <row r="14" spans="1:2" x14ac:dyDescent="0.25">
      <c r="A14" t="s">
        <v>1218</v>
      </c>
      <c r="B14" s="138">
        <v>500000000</v>
      </c>
    </row>
    <row r="15" spans="1:2" x14ac:dyDescent="0.25">
      <c r="A15" t="s">
        <v>1217</v>
      </c>
      <c r="B15" s="138">
        <v>5000000</v>
      </c>
    </row>
    <row r="16" spans="1:2" x14ac:dyDescent="0.25">
      <c r="A16" t="s">
        <v>1216</v>
      </c>
      <c r="B16" s="138">
        <v>3000000</v>
      </c>
    </row>
    <row r="17" spans="1:2" x14ac:dyDescent="0.25">
      <c r="A17" t="s">
        <v>1220</v>
      </c>
      <c r="B17" s="138">
        <v>25000000</v>
      </c>
    </row>
    <row r="18" spans="1:2" x14ac:dyDescent="0.25">
      <c r="A18" t="s">
        <v>1221</v>
      </c>
      <c r="B18" s="138">
        <v>10000000</v>
      </c>
    </row>
    <row r="19" spans="1:2" x14ac:dyDescent="0.25">
      <c r="A19" t="s">
        <v>1219</v>
      </c>
      <c r="B19" s="138">
        <v>3000000</v>
      </c>
    </row>
    <row r="20" spans="1:2" x14ac:dyDescent="0.25">
      <c r="A20" t="s">
        <v>1223</v>
      </c>
      <c r="B20" s="138">
        <v>10000000</v>
      </c>
    </row>
    <row r="21" spans="1:2" x14ac:dyDescent="0.25">
      <c r="A21" t="s">
        <v>1224</v>
      </c>
      <c r="B21" s="138">
        <v>30000000</v>
      </c>
    </row>
    <row r="22" spans="1:2" x14ac:dyDescent="0.25">
      <c r="A22" t="s">
        <v>1204</v>
      </c>
      <c r="B22" s="138">
        <v>10000000</v>
      </c>
    </row>
    <row r="23" spans="1:2" x14ac:dyDescent="0.25">
      <c r="A23" t="s">
        <v>1205</v>
      </c>
      <c r="B23" s="138">
        <v>500000000</v>
      </c>
    </row>
    <row r="24" spans="1:2" x14ac:dyDescent="0.25">
      <c r="A24" t="s">
        <v>1213</v>
      </c>
      <c r="B24" s="138">
        <v>20000000</v>
      </c>
    </row>
    <row r="25" spans="1:2" x14ac:dyDescent="0.25">
      <c r="A25" t="s">
        <v>1225</v>
      </c>
      <c r="B25" s="138">
        <v>10000000</v>
      </c>
    </row>
    <row r="26" spans="1:2" x14ac:dyDescent="0.25">
      <c r="A26" t="s">
        <v>1226</v>
      </c>
      <c r="B26" s="138">
        <v>25000000</v>
      </c>
    </row>
    <row r="27" spans="1:2" x14ac:dyDescent="0.25">
      <c r="A27" t="s">
        <v>1195</v>
      </c>
      <c r="B27" s="138">
        <v>13000000</v>
      </c>
    </row>
    <row r="28" spans="1:2" x14ac:dyDescent="0.25">
      <c r="A28" t="s">
        <v>1196</v>
      </c>
      <c r="B28" s="138">
        <v>4000000</v>
      </c>
    </row>
    <row r="29" spans="1:2" x14ac:dyDescent="0.25">
      <c r="A29" t="s">
        <v>1193</v>
      </c>
      <c r="B29" s="138">
        <v>5000000</v>
      </c>
    </row>
    <row r="30" spans="1:2" x14ac:dyDescent="0.25">
      <c r="A30" t="s">
        <v>1194</v>
      </c>
      <c r="B30" s="138">
        <v>5000000</v>
      </c>
    </row>
    <row r="31" spans="1:2" x14ac:dyDescent="0.25">
      <c r="A31" t="s">
        <v>1197</v>
      </c>
      <c r="B31" s="138">
        <v>5000000</v>
      </c>
    </row>
    <row r="32" spans="1:2" x14ac:dyDescent="0.25">
      <c r="A32" t="s">
        <v>1198</v>
      </c>
      <c r="B32" s="138">
        <v>5000000</v>
      </c>
    </row>
    <row r="33" spans="1:2" x14ac:dyDescent="0.25">
      <c r="A33" t="s">
        <v>1199</v>
      </c>
      <c r="B33" s="138">
        <v>20000000</v>
      </c>
    </row>
    <row r="34" spans="1:2" x14ac:dyDescent="0.25">
      <c r="A34" t="s">
        <v>1191</v>
      </c>
      <c r="B34" s="138">
        <v>5000000</v>
      </c>
    </row>
    <row r="35" spans="1:2" x14ac:dyDescent="0.25">
      <c r="A35" t="s">
        <v>1206</v>
      </c>
      <c r="B35" s="138">
        <v>50000000</v>
      </c>
    </row>
    <row r="36" spans="1:2" x14ac:dyDescent="0.25">
      <c r="A36" t="s">
        <v>1207</v>
      </c>
      <c r="B36" s="138">
        <v>1000000</v>
      </c>
    </row>
    <row r="37" spans="1:2" x14ac:dyDescent="0.25">
      <c r="A37" t="s">
        <v>1212</v>
      </c>
      <c r="B37" s="138">
        <v>32290086.760000002</v>
      </c>
    </row>
    <row r="38" spans="1:2" x14ac:dyDescent="0.25">
      <c r="A38" t="s">
        <v>1210</v>
      </c>
      <c r="B38" s="138">
        <v>4000000</v>
      </c>
    </row>
    <row r="39" spans="1:2" x14ac:dyDescent="0.25">
      <c r="A39" t="s">
        <v>1209</v>
      </c>
      <c r="B39" s="138">
        <v>5000000</v>
      </c>
    </row>
    <row r="40" spans="1:2" x14ac:dyDescent="0.25">
      <c r="A40" t="s">
        <v>1208</v>
      </c>
      <c r="B40" s="138">
        <v>10000000</v>
      </c>
    </row>
    <row r="41" spans="1:2" x14ac:dyDescent="0.25">
      <c r="A41" t="s">
        <v>1211</v>
      </c>
      <c r="B41" s="138">
        <v>10690224.23</v>
      </c>
    </row>
    <row r="42" spans="1:2" x14ac:dyDescent="0.25">
      <c r="A42" t="s">
        <v>1201</v>
      </c>
      <c r="B42" s="138">
        <v>500000000</v>
      </c>
    </row>
    <row r="43" spans="1:2" x14ac:dyDescent="0.25">
      <c r="A43" t="s">
        <v>1229</v>
      </c>
      <c r="B43" s="138">
        <v>500000000</v>
      </c>
    </row>
    <row r="44" spans="1:2" x14ac:dyDescent="0.25">
      <c r="A44" t="s">
        <v>1230</v>
      </c>
      <c r="B44" s="138">
        <v>10000000</v>
      </c>
    </row>
    <row r="45" spans="1:2" x14ac:dyDescent="0.25">
      <c r="A45" t="s">
        <v>1231</v>
      </c>
      <c r="B45" s="138">
        <v>500000000</v>
      </c>
    </row>
    <row r="46" spans="1:2" x14ac:dyDescent="0.25">
      <c r="A46" t="s">
        <v>1232</v>
      </c>
      <c r="B46" s="138">
        <v>4500000</v>
      </c>
    </row>
    <row r="47" spans="1:2" x14ac:dyDescent="0.25">
      <c r="B47" s="137">
        <f>SUM(B2:B46)</f>
        <v>3039980310.9899998</v>
      </c>
    </row>
  </sheetData>
  <autoFilter ref="A1:B50" xr:uid="{73C87F97-6785-4F79-AB8C-19C9624D4830}"/>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2022-07-15T13:02:47Z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